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'Лист1'!$B$82</definedName>
  </definedNames>
  <calcPr fullCalcOnLoad="1" refMode="R1C1"/>
</workbook>
</file>

<file path=xl/sharedStrings.xml><?xml version="1.0" encoding="utf-8"?>
<sst xmlns="http://schemas.openxmlformats.org/spreadsheetml/2006/main" count="546" uniqueCount="271">
  <si>
    <t>Код
раздела
и под-
раздела</t>
  </si>
  <si>
    <t>1.1.</t>
  </si>
  <si>
    <t>1.1.1.</t>
  </si>
  <si>
    <t>1.2.</t>
  </si>
  <si>
    <t>ИТОГО РАСХОДОВ</t>
  </si>
  <si>
    <t>Наименование статей</t>
  </si>
  <si>
    <t>Код 
вида 
расхо-
дов</t>
  </si>
  <si>
    <t>0100</t>
  </si>
  <si>
    <t>Код
целевой 
статьи</t>
  </si>
  <si>
    <t>0103</t>
  </si>
  <si>
    <t>0309</t>
  </si>
  <si>
    <t>0707</t>
  </si>
  <si>
    <t>1004</t>
  </si>
  <si>
    <t>1.3.</t>
  </si>
  <si>
    <t>0801</t>
  </si>
  <si>
    <t>0102</t>
  </si>
  <si>
    <t>0104</t>
  </si>
  <si>
    <t>Код
ГРБС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</si>
  <si>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</si>
  <si>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</si>
  <si>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</si>
  <si>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002 01 00</t>
  </si>
  <si>
    <t>1.</t>
  </si>
  <si>
    <t>Функционирование законодательных (представительных) органов государственной власти и местного самоуправления</t>
  </si>
  <si>
    <t>1.2.1.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</si>
  <si>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</si>
  <si>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</si>
  <si>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1.3.1.</t>
  </si>
  <si>
    <t>1.3.2.</t>
  </si>
  <si>
    <t>Глава местной администрации (исполнительно-распорядительного органа муниципального образования)</t>
  </si>
  <si>
    <t>002 05 00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</si>
  <si>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</si>
  <si>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</si>
  <si>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</si>
  <si>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</si>
  <si>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</si>
  <si>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</si>
  <si>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2.</t>
  </si>
  <si>
    <t>2.1.</t>
  </si>
  <si>
    <t>2.1.1.</t>
  </si>
  <si>
    <t>ЖИЛИЩНО-КОММУНАЛЬНОЕ ХОЗЯЙСТВО</t>
  </si>
  <si>
    <t>0500</t>
  </si>
  <si>
    <t>Благоустройство</t>
  </si>
  <si>
    <t>0503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</si>
  <si>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</si>
  <si>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</si>
  <si>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Уборка территорий, водных акваторий, тупиков и проездов</t>
  </si>
  <si>
    <t>600 02 03</t>
  </si>
  <si>
    <t>600 03 02</t>
  </si>
  <si>
    <t>ОБРАЗОВАНИЕ</t>
  </si>
  <si>
    <t>0700</t>
  </si>
  <si>
    <t>Молодежная политика и оздоровление детей</t>
  </si>
  <si>
    <t>4.1.</t>
  </si>
  <si>
    <t>4.1.1.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</si>
  <si>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</si>
  <si>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</si>
  <si>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4.1.2.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</si>
  <si>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</si>
  <si>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</si>
  <si>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5.1.</t>
  </si>
  <si>
    <t>Культура</t>
  </si>
  <si>
    <t>5.1.1.</t>
  </si>
  <si>
    <t>Периодическая печать и издательства</t>
  </si>
  <si>
    <t>1000</t>
  </si>
  <si>
    <t>6.1.</t>
  </si>
  <si>
    <t>СОЦИАЛЬНАЯ ПОЛИТИКА</t>
  </si>
  <si>
    <t>Охрана семьи и детства</t>
  </si>
  <si>
    <t>План (тыс.руб.)</t>
  </si>
  <si>
    <t>Факт (тыс.руб.)</t>
  </si>
  <si>
    <t>% исполнения</t>
  </si>
  <si>
    <t>Номер</t>
  </si>
  <si>
    <t>МЕСТНАЯ АДМИНИСТРАЦИЯ МО ГОРЕЛОВО</t>
  </si>
  <si>
    <t>002 03 02</t>
  </si>
  <si>
    <t>Содержание и обеспечение деятельности местной администрации по решению вопросов местного значения</t>
  </si>
  <si>
    <t>002 06 01</t>
  </si>
  <si>
    <t>219 02 00</t>
  </si>
  <si>
    <t>Обеспечение своевременного оповещения и информирования населения об угрозе возникновения чрезвывчайной ситуации</t>
  </si>
  <si>
    <t>Проведение подготовки и обучения неработающего населения способам защиты и действиям в чрезвычайных ситуациях</t>
  </si>
  <si>
    <t>219 03 00</t>
  </si>
  <si>
    <t>600 04 01</t>
  </si>
  <si>
    <t>Установка, содержание и ремонт ограждений газонов</t>
  </si>
  <si>
    <t>600 01 03</t>
  </si>
  <si>
    <t>1.3.3.</t>
  </si>
  <si>
    <t>2.1.2.</t>
  </si>
  <si>
    <t>3.1.</t>
  </si>
  <si>
    <t>3.1.1.</t>
  </si>
  <si>
    <t>6.1.1.</t>
  </si>
  <si>
    <t>МУНИЦИПАЛЬНЫЙ СОВЕТ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</si>
  <si>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</si>
  <si>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</si>
  <si>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1.4.</t>
  </si>
  <si>
    <t>1.4.1.</t>
  </si>
  <si>
    <t>795 01 00</t>
  </si>
  <si>
    <t>795 02 00</t>
  </si>
  <si>
    <t>Другие вопросы в области образования</t>
  </si>
  <si>
    <t>0709</t>
  </si>
  <si>
    <t>1202</t>
  </si>
  <si>
    <t>7.</t>
  </si>
  <si>
    <t>СРЕДСТВА МАССОВОЙ ИНФОРМАЦИИ</t>
  </si>
  <si>
    <t>7.1.</t>
  </si>
  <si>
    <t>7.1.1.</t>
  </si>
  <si>
    <t>1200</t>
  </si>
  <si>
    <t>457 01 00</t>
  </si>
  <si>
    <t>Периодические издания, учрежденные представительными органами местного самоуправления</t>
  </si>
  <si>
    <t>600 01 02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</si>
  <si>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</si>
  <si>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</si>
  <si>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</si>
  <si>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</si>
  <si>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НАЦИОНАЛЬНАЯ ЭКОНОМИКА</t>
  </si>
  <si>
    <t>0400</t>
  </si>
  <si>
    <t>Дорожное хозяйство</t>
  </si>
  <si>
    <t>0409</t>
  </si>
  <si>
    <t>Текущий ремонт и содержание автомобильных дорог, расположенных в пределах границ муниципального образования</t>
  </si>
  <si>
    <t>315 01 00</t>
  </si>
  <si>
    <t>4.1.3.</t>
  </si>
  <si>
    <t>4.1.5.</t>
  </si>
  <si>
    <t>4.1.6.</t>
  </si>
  <si>
    <t>4.1.7.</t>
  </si>
  <si>
    <t>4.1.8.</t>
  </si>
  <si>
    <t>4.1.9.</t>
  </si>
  <si>
    <t>5.2.</t>
  </si>
  <si>
    <t>5.2.1.</t>
  </si>
  <si>
    <t>7.2.</t>
  </si>
  <si>
    <t>7.2.1.</t>
  </si>
  <si>
    <t>7.2.2.</t>
  </si>
  <si>
    <t>7.2.3.</t>
  </si>
  <si>
    <t>8.</t>
  </si>
  <si>
    <t>8.1.</t>
  </si>
  <si>
    <t>8.1.1.</t>
  </si>
  <si>
    <t>121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</si>
  <si>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</si>
  <si>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</si>
  <si>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</si>
  <si>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</si>
  <si>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</si>
  <si>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</si>
  <si>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Фонд оплаты труда и страховые взносы</t>
  </si>
  <si>
    <t>Аппарат представительного органа  муниципального образования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</si>
  <si>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</si>
  <si>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</si>
  <si>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</si>
  <si>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</si>
  <si>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</si>
  <si>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</si>
  <si>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</si>
  <si>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</si>
  <si>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Упалата прочих налогов, сборов и иных платежей</t>
  </si>
  <si>
    <t>852</t>
  </si>
  <si>
    <t>Компенсация депутатам муниципального совета.осуществляющим свои полномочия на непостоянной основе, расходов в связи с осуществлением ими своих мандатов</t>
  </si>
  <si>
    <t>Субсидии некоммерческим организациям (за исключением муниципальных учреждений)</t>
  </si>
  <si>
    <t>630</t>
  </si>
  <si>
    <t>092 05 00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</si>
  <si>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</si>
  <si>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</si>
  <si>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</si>
  <si>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510 02 00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</si>
  <si>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</si>
  <si>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</si>
  <si>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3.2.</t>
  </si>
  <si>
    <t>Организация дополнительных парковочных мест на дворовых территориях</t>
  </si>
  <si>
    <t xml:space="preserve">600 01 02 </t>
  </si>
  <si>
    <t xml:space="preserve">600 01 03 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</si>
  <si>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</si>
  <si>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</si>
  <si>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 xml:space="preserve">600 01 04 </t>
  </si>
  <si>
    <t>Ликвидация несанкционированных свалок бытовых отходов, мусора</t>
  </si>
  <si>
    <t xml:space="preserve">600 02 03 </t>
  </si>
  <si>
    <t>600 02 04</t>
  </si>
  <si>
    <t>Озеленение территорий зеленых насаждений внутриквартального озеленения</t>
  </si>
  <si>
    <t>600 03 01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</si>
  <si>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</si>
  <si>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</si>
  <si>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</si>
  <si>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</si>
  <si>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спортивных площадок</t>
  </si>
  <si>
    <t>600 04 02</t>
  </si>
  <si>
    <t>Муницципальная целевая программа по профилактике дорожно-транспортного травматизма на  территории муниипального образования</t>
  </si>
  <si>
    <t>Муницципальная целевая программа по профилактике правонарушений в Санкт-Петербурге</t>
  </si>
  <si>
    <t>Муницципальная целевая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</si>
  <si>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795 05 00</t>
  </si>
  <si>
    <t>440 01 00</t>
  </si>
  <si>
    <t xml:space="preserve">1003 </t>
  </si>
  <si>
    <t xml:space="preserve">КУЛЬТУРА, КИНЕМАТОГРАФИЯ </t>
  </si>
  <si>
    <t>1.4.2.</t>
  </si>
  <si>
    <t>5.2.2.</t>
  </si>
  <si>
    <t>5.3.</t>
  </si>
  <si>
    <t>5.3.1.</t>
  </si>
  <si>
    <t>5.3.2.</t>
  </si>
  <si>
    <t>5.3.3.</t>
  </si>
  <si>
    <t>6.</t>
  </si>
  <si>
    <t>5.</t>
  </si>
  <si>
    <t>4.1.10.</t>
  </si>
  <si>
    <t>3.2.1.</t>
  </si>
  <si>
    <t>4.1.4.</t>
  </si>
  <si>
    <t>4.1.11.</t>
  </si>
  <si>
    <t>4.1.12.</t>
  </si>
  <si>
    <t>Приложение №3                                                                            к Решению Муниципального Совета МО Горелово   от "___" апреля 2015г. №__</t>
  </si>
  <si>
    <t xml:space="preserve">            Расходы местного бюджета внутригородского муниицпального образования                            Санкт-Петербурга Муниципальный округ Горелово                                                                                         по ведомственной структуре расходов бюджета за 2014 год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</si>
  <si>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123</t>
  </si>
  <si>
    <t>Инные выплаты за исключением фонда оплаты труда государственных (муниципальных) нужд органов, лицам, привлекаемым согласно законодательству для выпонения отдельных государственных полномочий</t>
  </si>
  <si>
    <t>103,5</t>
  </si>
  <si>
    <t>26,6</t>
  </si>
  <si>
    <t>175,9</t>
  </si>
  <si>
    <t>7475,2</t>
  </si>
  <si>
    <t>1.2.2.</t>
  </si>
  <si>
    <t>284,7</t>
  </si>
  <si>
    <t>1608,8</t>
  </si>
  <si>
    <t>16,4</t>
  </si>
  <si>
    <t>002 80 01</t>
  </si>
  <si>
    <t>9.</t>
  </si>
  <si>
    <t>Резервные фонды</t>
  </si>
  <si>
    <t>0111</t>
  </si>
  <si>
    <t>Резервный фонд местной администрации</t>
  </si>
  <si>
    <t>070 01 00</t>
  </si>
  <si>
    <t>Резервные средства</t>
  </si>
  <si>
    <t>870</t>
  </si>
  <si>
    <t>1.4.3.</t>
  </si>
  <si>
    <t>1.4.4.</t>
  </si>
  <si>
    <t>1.4.5.</t>
  </si>
  <si>
    <t>1.4.6.</t>
  </si>
  <si>
    <t>1.4.7.</t>
  </si>
  <si>
    <t>Муниицпальная целевая программа по информированию населения о вреде табака и вредном воздействии окружающего табачного дыма</t>
  </si>
  <si>
    <t>795 03 00</t>
  </si>
  <si>
    <t>Муниципальная целевая программа по участию в деятельности по профилактике наркомании в Санкт-Петербурге</t>
  </si>
  <si>
    <t>795 04 00</t>
  </si>
  <si>
    <t>Проведение топографо-геодезических работ</t>
  </si>
  <si>
    <t>3.3.</t>
  </si>
  <si>
    <t>Другие вопросы в области национальной экономики</t>
  </si>
  <si>
    <t>0412</t>
  </si>
  <si>
    <t>3.3.1.</t>
  </si>
  <si>
    <t>310 01 01</t>
  </si>
  <si>
    <t>4.1.13.</t>
  </si>
  <si>
    <t>4.1.14.</t>
  </si>
  <si>
    <t>Выполнение оформления к праздничным мероприятиям на территории муниципального образования</t>
  </si>
  <si>
    <t>600 04 03</t>
  </si>
  <si>
    <t>600 04 07</t>
  </si>
  <si>
    <t>Разработка проектно-сметной документации</t>
  </si>
  <si>
    <t>440 01 01</t>
  </si>
  <si>
    <t>Организация и проведение досуговых мероприятий для жителей муниципального образования</t>
  </si>
  <si>
    <t>5.3.4.</t>
  </si>
  <si>
    <t>5.3.5.</t>
  </si>
  <si>
    <t>6.1.2.</t>
  </si>
  <si>
    <t>312</t>
  </si>
  <si>
    <t>Иные пенсии, социальные доплаты к пенсиям</t>
  </si>
  <si>
    <t>002 80 02</t>
  </si>
  <si>
    <t>Иные выплаты персоналу, за исключением фонда оплаты труда</t>
  </si>
  <si>
    <t>Расходы на исполнение государственных полномочий по организации и осуществлению деятельности по опеке и попечительству</t>
  </si>
  <si>
    <t>122</t>
  </si>
  <si>
    <t>Расходы на исполнение государственных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</si>
  <si>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0,6</t>
  </si>
  <si>
    <t>1256,7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</si>
  <si>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</si>
  <si>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</si>
  <si>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Пособия, компенсации, меры социальной поддержки по публичным нормативным обязательствам</t>
  </si>
  <si>
    <t>313</t>
  </si>
  <si>
    <t>Расходы на исполнение государственных полномочий по выплате  денежных средств на вознаграждение приемным родителям</t>
  </si>
  <si>
    <t>511 80 04</t>
  </si>
  <si>
    <t>360</t>
  </si>
  <si>
    <t>Иные выплаты населению</t>
  </si>
  <si>
    <t>1134,9</t>
  </si>
  <si>
    <t>3435,1</t>
  </si>
  <si>
    <t>ИЗБИРАТЕЛЬНАЯ КОМИССИЯ МО ГОРЕЛОВО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</si>
  <si>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</si>
  <si>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</si>
  <si>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</si>
  <si>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</si>
  <si>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>9.1.</t>
  </si>
  <si>
    <t>9.1.1.</t>
  </si>
  <si>
    <t>Прочие расходы</t>
  </si>
  <si>
    <t>3076,7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</si>
</sst>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left" vertical="top"/>
    </xf>
    <xf numFmtId="0" fontId="11" fillId="0" borderId="11" xfId="0" applyNumberFormat="1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49" fontId="12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wrapText="1"/>
    </xf>
    <xf numFmtId="0" fontId="12" fillId="0" borderId="11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right" vertical="top"/>
    </xf>
    <xf numFmtId="164" fontId="12" fillId="0" borderId="1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left" vertical="top"/>
    </xf>
    <xf numFmtId="164" fontId="13" fillId="0" borderId="11" xfId="0" applyNumberFormat="1" applyFont="1" applyBorder="1" applyAlignment="1">
      <alignment horizontal="right"/>
    </xf>
    <xf numFmtId="14" fontId="13" fillId="0" borderId="11" xfId="0" applyNumberFormat="1" applyFont="1" applyBorder="1" applyAlignment="1">
      <alignment horizontal="left" vertical="top"/>
    </xf>
    <xf numFmtId="164" fontId="13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vertical="top"/>
    </xf>
    <xf numFmtId="164" fontId="12" fillId="0" borderId="11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3" fillId="0" borderId="11" xfId="0" applyFont="1" applyBorder="1" applyAlignment="1">
      <alignment horizontal="left" vertical="top"/>
    </xf>
    <xf numFmtId="0" fontId="13" fillId="0" borderId="14" xfId="0" applyFont="1" applyBorder="1" applyAlignment="1">
      <alignment wrapText="1"/>
    </xf>
    <xf numFmtId="0" fontId="15" fillId="0" borderId="11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vertical="top"/>
    </xf>
    <xf numFmtId="164" fontId="13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164" fontId="13" fillId="0" borderId="11" xfId="0" applyNumberFormat="1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right" vertical="top"/>
    </xf>
    <xf numFmtId="164" fontId="12" fillId="0" borderId="12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 wrapText="1"/>
    </xf>
    <xf numFmtId="164" fontId="12" fillId="0" borderId="12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164" fontId="13" fillId="0" borderId="12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2" fontId="12" fillId="0" borderId="12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3" fillId="0" borderId="10" xfId="0" applyFont="1" applyBorder="1" applyAlignment="1">
      <alignment wrapText="1"/>
    </xf>
    <xf numFmtId="164" fontId="14" fillId="0" borderId="11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3" fillId="0" borderId="11" xfId="0" applyFont="1" applyBorder="1" applyAlignment="1" applyProtection="1">
      <alignment horizontal="left" wrapText="1"/>
      <protection locked="0"/>
    </xf>
    <xf numFmtId="49" fontId="11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horizontal="left" wrapText="1"/>
    </xf>
    <xf numFmtId="164" fontId="14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 wrapText="1"/>
    </xf>
    <xf numFmtId="164" fontId="11" fillId="0" borderId="11" xfId="0" applyNumberFormat="1" applyFont="1" applyBorder="1" applyAlignment="1">
      <alignment horizontal="right"/>
    </xf>
    <xf numFmtId="0" fontId="13" fillId="0" borderId="11" xfId="42" applyFont="1" applyBorder="1" applyAlignment="1" applyProtection="1">
      <alignment wrapText="1"/>
      <protection/>
    </xf>
    <xf numFmtId="0" fontId="13" fillId="0" borderId="1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vertical="top" wrapText="1"/>
    </xf>
    <xf numFmtId="164" fontId="12" fillId="0" borderId="12" xfId="0" applyNumberFormat="1" applyFont="1" applyBorder="1" applyAlignment="1">
      <alignment horizontal="center" wrapText="1"/>
    </xf>
    <xf numFmtId="164" fontId="14" fillId="0" borderId="11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view="pageBreakPreview" zoomScaleNormal="75" zoomScaleSheetLayoutView="100" zoomScalePageLayoutView="0" workbookViewId="0" topLeftCell="A133">
      <selection activeCell="A139" sqref="A139:I139"/>
    </sheetView>
  </sheetViews>
  <sheetFormatPr defaultColWidth="9.00390625" defaultRowHeight="12.75"/>
  <cols>
    <col min="1" max="1" width="7.125" style="0" customWidth="1"/>
    <col min="2" max="2" width="41.75390625" style="0" customWidth="1"/>
    <col min="3" max="3" width="7.00390625" style="0" customWidth="1"/>
    <col min="4" max="4" width="7.875" style="0" customWidth="1"/>
    <col min="5" max="5" width="8.375" style="0" customWidth="1"/>
    <col min="6" max="6" width="5.875" style="0" customWidth="1"/>
    <col min="7" max="7" width="8.625" style="0" customWidth="1"/>
    <col min="8" max="8" width="9.25390625" style="0" customWidth="1"/>
    <col min="9" max="9" width="6.625" style="0" customWidth="1"/>
  </cols>
  <sheetData>
    <row r="1" spans="5:9" ht="37.5" customHeight="1">
      <c r="E1" s="98" t="s">
        <v>197</v>
      </c>
      <c r="F1" s="99"/>
      <c r="G1" s="99"/>
      <c r="H1" s="99"/>
      <c r="I1" s="99"/>
    </row>
    <row r="2" spans="1:9" ht="51" customHeight="1">
      <c r="A2" s="97" t="s">
        <v>198</v>
      </c>
      <c r="B2" s="97"/>
      <c r="C2" s="97"/>
      <c r="D2" s="97"/>
      <c r="E2" s="97"/>
      <c r="F2" s="97"/>
      <c r="G2" s="97"/>
      <c r="H2" s="97"/>
      <c r="I2" s="97"/>
    </row>
    <row r="3" spans="1:9" s="4" customFormat="1" ht="49.5" customHeight="1">
      <c r="A3" s="78" t="s">
        <v>70</v>
      </c>
      <c r="B3" s="79" t="s">
        <v>5</v>
      </c>
      <c r="C3" s="78" t="s">
        <v>17</v>
      </c>
      <c r="D3" s="78" t="s">
        <v>0</v>
      </c>
      <c r="E3" s="78" t="s">
        <v>8</v>
      </c>
      <c r="F3" s="80" t="s">
        <v>6</v>
      </c>
      <c r="G3" s="78" t="s">
        <v>67</v>
      </c>
      <c r="H3" s="78" t="s">
        <v>68</v>
      </c>
      <c r="I3" s="78" t="s">
        <v>69</v>
      </c>
    </row>
    <row r="4" spans="1:9" s="6" customFormat="1" ht="10.5" customHeight="1">
      <c r="A4" s="51">
        <v>1</v>
      </c>
      <c r="B4" s="51">
        <v>2</v>
      </c>
      <c r="C4" s="51">
        <v>3</v>
      </c>
      <c r="D4" s="77">
        <v>4</v>
      </c>
      <c r="E4" s="77">
        <v>5</v>
      </c>
      <c r="F4" s="51">
        <v>6</v>
      </c>
      <c r="G4" s="51">
        <v>7</v>
      </c>
      <c r="H4" s="51">
        <v>8</v>
      </c>
      <c r="I4" s="51">
        <v>9</v>
      </c>
    </row>
    <row r="5" spans="1:9" ht="16.5" customHeight="1">
      <c r="A5" s="18"/>
      <c r="B5" s="19" t="s">
        <v>87</v>
      </c>
      <c r="C5" s="20">
        <v>946</v>
      </c>
      <c r="D5" s="21"/>
      <c r="E5" s="84"/>
      <c r="F5" s="85"/>
      <c r="G5" s="23">
        <f>G6</f>
        <v>2801.7</v>
      </c>
      <c r="H5" s="23">
        <f>H6</f>
        <v>2784.6000000000004</v>
      </c>
      <c r="I5" s="22">
        <f>H5*100/G5</f>
        <v>99.38965628011567</v>
      </c>
    </row>
    <row r="6" spans="1:9" ht="12.75" customHeight="1">
      <c r="A6" s="18" t="s">
        <v>22</v>
      </c>
      <c r="B6" s="19" t="s">
        <v>18</v>
      </c>
      <c r="C6" s="20">
        <v>946</v>
      </c>
      <c r="D6" s="24" t="s">
        <v>7</v>
      </c>
      <c r="E6" s="84"/>
      <c r="F6" s="85"/>
      <c r="G6" s="23">
        <f>G7+G11</f>
        <v>2801.7</v>
      </c>
      <c r="H6" s="23">
        <f>H7+H11</f>
        <v>2784.6000000000004</v>
      </c>
      <c r="I6" s="22">
        <f>H6*100/G6</f>
        <v>99.38965628011567</v>
      </c>
    </row>
    <row r="7" spans="1:9" ht="35.25" customHeight="1">
      <c r="A7" s="18" t="s">
        <v>1</v>
      </c>
      <c r="B7" s="25" t="s">
        <v>19</v>
      </c>
      <c r="C7" s="20">
        <v>946</v>
      </c>
      <c r="D7" s="26" t="s">
        <v>15</v>
      </c>
      <c r="E7" s="21"/>
      <c r="F7" s="85"/>
      <c r="G7" s="23">
        <f>G8</f>
        <v>1062.3</v>
      </c>
      <c r="H7" s="23">
        <f>H8</f>
        <v>1060.2</v>
      </c>
      <c r="I7" s="22">
        <f>H7*100/G7</f>
        <v>99.80231573001977</v>
      </c>
    </row>
    <row r="8" spans="1:9" ht="13.5" customHeight="1">
      <c r="A8" s="9" t="s">
        <v>2</v>
      </c>
      <c r="B8" s="86" t="s">
        <v>20</v>
      </c>
      <c r="C8" s="17">
        <v>946</v>
      </c>
      <c r="D8" s="30" t="s">
        <v>15</v>
      </c>
      <c r="E8" s="31" t="s">
        <v>21</v>
      </c>
      <c r="F8" s="31"/>
      <c r="G8" s="45">
        <f>SUM(G9)+G10</f>
        <v>1062.3</v>
      </c>
      <c r="H8" s="45">
        <f>H9+H10</f>
        <v>1060.2</v>
      </c>
      <c r="I8" s="83">
        <f>I9</f>
        <v>99.80848415206358</v>
      </c>
    </row>
    <row r="9" spans="1:9" ht="13.5" customHeight="1">
      <c r="A9" s="8"/>
      <c r="B9" s="58" t="s">
        <v>137</v>
      </c>
      <c r="C9" s="17">
        <v>946</v>
      </c>
      <c r="D9" s="30" t="s">
        <v>15</v>
      </c>
      <c r="E9" s="31" t="s">
        <v>21</v>
      </c>
      <c r="F9" s="31" t="s">
        <v>130</v>
      </c>
      <c r="G9" s="33">
        <v>1044.3</v>
      </c>
      <c r="H9" s="33">
        <v>1042.3</v>
      </c>
      <c r="I9" s="32">
        <f>H9*100/G9</f>
        <v>99.80848415206358</v>
      </c>
    </row>
    <row r="10" spans="1:9" ht="13.5" customHeight="1">
      <c r="A10" s="8"/>
      <c r="B10" s="96" t="s">
        <v>133</v>
      </c>
      <c r="C10" s="17">
        <v>946</v>
      </c>
      <c r="D10" s="30" t="s">
        <v>15</v>
      </c>
      <c r="E10" s="31" t="s">
        <v>21</v>
      </c>
      <c r="F10" s="31" t="s">
        <v>134</v>
      </c>
      <c r="G10" s="33">
        <v>18</v>
      </c>
      <c r="H10" s="33">
        <v>17.9</v>
      </c>
      <c r="I10" s="32">
        <f>H10*100/G10</f>
        <v>99.44444444444443</v>
      </c>
    </row>
    <row r="11" spans="1:9" s="3" customFormat="1" ht="36" customHeight="1">
      <c r="A11" s="8" t="s">
        <v>3</v>
      </c>
      <c r="B11" s="27" t="s">
        <v>23</v>
      </c>
      <c r="C11" s="20">
        <v>946</v>
      </c>
      <c r="D11" s="52" t="s">
        <v>9</v>
      </c>
      <c r="E11" s="87"/>
      <c r="F11" s="85"/>
      <c r="G11" s="54">
        <f>G12+G14</f>
        <v>1739.4</v>
      </c>
      <c r="H11" s="54">
        <f>H12+H14</f>
        <v>1724.4</v>
      </c>
      <c r="I11" s="88">
        <f>H11*100/G11</f>
        <v>99.13763366678164</v>
      </c>
    </row>
    <row r="12" spans="1:9" s="3" customFormat="1" ht="47.25" customHeight="1">
      <c r="A12" s="29" t="s">
        <v>24</v>
      </c>
      <c r="B12" s="89" t="s">
        <v>149</v>
      </c>
      <c r="C12" s="17">
        <v>946</v>
      </c>
      <c r="D12" s="30" t="s">
        <v>9</v>
      </c>
      <c r="E12" s="30" t="s">
        <v>72</v>
      </c>
      <c r="F12" s="31"/>
      <c r="G12" s="33">
        <f>G13</f>
        <v>103.5</v>
      </c>
      <c r="H12" s="33" t="str">
        <f>H13</f>
        <v>103,5</v>
      </c>
      <c r="I12" s="32">
        <f>I13</f>
        <v>100</v>
      </c>
    </row>
    <row r="13" spans="1:9" s="3" customFormat="1" ht="48" customHeight="1">
      <c r="A13" s="29"/>
      <c r="B13" s="96" t="s">
        <v>200</v>
      </c>
      <c r="C13" s="17">
        <v>946</v>
      </c>
      <c r="D13" s="30" t="s">
        <v>9</v>
      </c>
      <c r="E13" s="30" t="s">
        <v>72</v>
      </c>
      <c r="F13" s="31" t="s">
        <v>199</v>
      </c>
      <c r="G13" s="33">
        <v>103.5</v>
      </c>
      <c r="H13" s="30" t="s">
        <v>201</v>
      </c>
      <c r="I13" s="32">
        <f aca="true" t="shared" si="0" ref="I13:I18">H13*100/G13</f>
        <v>100</v>
      </c>
    </row>
    <row r="14" spans="1:9" s="3" customFormat="1" ht="22.5" customHeight="1">
      <c r="A14" s="40" t="s">
        <v>205</v>
      </c>
      <c r="B14" s="90" t="s">
        <v>138</v>
      </c>
      <c r="C14" s="17">
        <v>946</v>
      </c>
      <c r="D14" s="30" t="s">
        <v>9</v>
      </c>
      <c r="E14" s="30" t="s">
        <v>25</v>
      </c>
      <c r="F14" s="31"/>
      <c r="G14" s="33">
        <f>G15+G16</f>
        <v>1635.9</v>
      </c>
      <c r="H14" s="33">
        <f>H15+H16</f>
        <v>1620.9</v>
      </c>
      <c r="I14" s="32">
        <f t="shared" si="0"/>
        <v>99.08307353750229</v>
      </c>
    </row>
    <row r="15" spans="1:9" s="3" customFormat="1" ht="13.5" customHeight="1">
      <c r="A15" s="29"/>
      <c r="B15" s="58" t="s">
        <v>137</v>
      </c>
      <c r="C15" s="17">
        <v>946</v>
      </c>
      <c r="D15" s="30" t="s">
        <v>9</v>
      </c>
      <c r="E15" s="30" t="s">
        <v>25</v>
      </c>
      <c r="F15" s="31" t="s">
        <v>130</v>
      </c>
      <c r="G15" s="33">
        <v>1432.9</v>
      </c>
      <c r="H15" s="33">
        <v>1418.4</v>
      </c>
      <c r="I15" s="32">
        <f t="shared" si="0"/>
        <v>98.9880661595366</v>
      </c>
    </row>
    <row r="16" spans="1:9" s="3" customFormat="1" ht="22.5" customHeight="1">
      <c r="A16" s="29"/>
      <c r="B16" s="58" t="s">
        <v>131</v>
      </c>
      <c r="C16" s="17">
        <v>946</v>
      </c>
      <c r="D16" s="30" t="s">
        <v>9</v>
      </c>
      <c r="E16" s="30" t="s">
        <v>25</v>
      </c>
      <c r="F16" s="31" t="s">
        <v>132</v>
      </c>
      <c r="G16" s="33">
        <f>G17+G18</f>
        <v>203</v>
      </c>
      <c r="H16" s="33">
        <f>H17+H18</f>
        <v>202.5</v>
      </c>
      <c r="I16" s="32">
        <f t="shared" si="0"/>
        <v>99.75369458128078</v>
      </c>
    </row>
    <row r="17" spans="1:9" s="3" customFormat="1" ht="24.75" customHeight="1">
      <c r="A17" s="29"/>
      <c r="B17" s="58" t="s">
        <v>133</v>
      </c>
      <c r="C17" s="17">
        <v>946</v>
      </c>
      <c r="D17" s="30" t="s">
        <v>9</v>
      </c>
      <c r="E17" s="30" t="s">
        <v>25</v>
      </c>
      <c r="F17" s="31" t="s">
        <v>134</v>
      </c>
      <c r="G17" s="33">
        <v>26.7</v>
      </c>
      <c r="H17" s="30" t="s">
        <v>202</v>
      </c>
      <c r="I17" s="32">
        <f t="shared" si="0"/>
        <v>99.62546816479401</v>
      </c>
    </row>
    <row r="18" spans="1:9" s="3" customFormat="1" ht="22.5" customHeight="1">
      <c r="A18" s="29"/>
      <c r="B18" s="58" t="s">
        <v>135</v>
      </c>
      <c r="C18" s="17">
        <v>946</v>
      </c>
      <c r="D18" s="30" t="s">
        <v>9</v>
      </c>
      <c r="E18" s="31" t="s">
        <v>25</v>
      </c>
      <c r="F18" s="31" t="s">
        <v>136</v>
      </c>
      <c r="G18" s="33">
        <v>176.3</v>
      </c>
      <c r="H18" s="30" t="s">
        <v>203</v>
      </c>
      <c r="I18" s="32">
        <f t="shared" si="0"/>
        <v>99.77311401020987</v>
      </c>
    </row>
    <row r="19" spans="1:9" s="3" customFormat="1" ht="13.5" customHeight="1">
      <c r="A19" s="8"/>
      <c r="B19" s="27" t="s">
        <v>71</v>
      </c>
      <c r="C19" s="20">
        <v>942</v>
      </c>
      <c r="D19" s="87"/>
      <c r="E19" s="87"/>
      <c r="F19" s="85"/>
      <c r="G19" s="54">
        <f>G20+G53+G70+G100+G121+G141+G127+G59</f>
        <v>114533.4</v>
      </c>
      <c r="H19" s="54">
        <f>H20+H53+H70+H100+H121+H127+H141+H59</f>
        <v>113426.4</v>
      </c>
      <c r="I19" s="88">
        <f>H19*100/G19</f>
        <v>99.03346971276501</v>
      </c>
    </row>
    <row r="20" spans="1:9" s="3" customFormat="1" ht="12.75" customHeight="1">
      <c r="A20" s="8"/>
      <c r="B20" s="27" t="s">
        <v>18</v>
      </c>
      <c r="C20" s="20">
        <v>942</v>
      </c>
      <c r="D20" s="52" t="s">
        <v>7</v>
      </c>
      <c r="E20" s="87"/>
      <c r="F20" s="85"/>
      <c r="G20" s="54">
        <f>G21+G38+G34</f>
        <v>11021.999999999996</v>
      </c>
      <c r="H20" s="54">
        <f>H21+H38</f>
        <v>10815.7</v>
      </c>
      <c r="I20" s="88">
        <f>H20*100/G20</f>
        <v>98.1282888767919</v>
      </c>
    </row>
    <row r="21" spans="1:9" s="3" customFormat="1" ht="49.5" customHeight="1">
      <c r="A21" s="16" t="s">
        <v>13</v>
      </c>
      <c r="B21" s="35" t="s">
        <v>26</v>
      </c>
      <c r="C21" s="59">
        <v>942</v>
      </c>
      <c r="D21" s="24" t="s">
        <v>16</v>
      </c>
      <c r="E21" s="85"/>
      <c r="F21" s="85"/>
      <c r="G21" s="57">
        <f>G22+G24+G32</f>
        <v>10622.199999999997</v>
      </c>
      <c r="H21" s="65">
        <f>H22+H24+H32</f>
        <v>10441</v>
      </c>
      <c r="I21" s="53">
        <f>H21*100/G21</f>
        <v>98.29413869066674</v>
      </c>
    </row>
    <row r="22" spans="1:9" s="3" customFormat="1" ht="34.5" customHeight="1">
      <c r="A22" s="40" t="s">
        <v>27</v>
      </c>
      <c r="B22" s="86" t="s">
        <v>29</v>
      </c>
      <c r="C22" s="41">
        <v>942</v>
      </c>
      <c r="D22" s="31" t="s">
        <v>16</v>
      </c>
      <c r="E22" s="31" t="s">
        <v>30</v>
      </c>
      <c r="F22" s="31"/>
      <c r="G22" s="45">
        <f>G23</f>
        <v>1044.3</v>
      </c>
      <c r="H22" s="45">
        <f>H23</f>
        <v>1043.5</v>
      </c>
      <c r="I22" s="91">
        <f>I23</f>
        <v>99.92339366082544</v>
      </c>
    </row>
    <row r="23" spans="1:9" s="3" customFormat="1" ht="9.75" customHeight="1">
      <c r="A23" s="40"/>
      <c r="B23" s="58" t="s">
        <v>137</v>
      </c>
      <c r="C23" s="17">
        <v>942</v>
      </c>
      <c r="D23" s="30" t="s">
        <v>16</v>
      </c>
      <c r="E23" s="30" t="s">
        <v>30</v>
      </c>
      <c r="F23" s="31" t="s">
        <v>130</v>
      </c>
      <c r="G23" s="33">
        <v>1044.3</v>
      </c>
      <c r="H23" s="33">
        <v>1043.5</v>
      </c>
      <c r="I23" s="91">
        <f aca="true" t="shared" si="1" ref="I23:I31">H23*100/G23</f>
        <v>99.92339366082544</v>
      </c>
    </row>
    <row r="24" spans="1:9" s="3" customFormat="1" ht="33" customHeight="1">
      <c r="A24" s="40" t="s">
        <v>28</v>
      </c>
      <c r="B24" s="82" t="s">
        <v>73</v>
      </c>
      <c r="C24" s="17">
        <v>942</v>
      </c>
      <c r="D24" s="30" t="s">
        <v>16</v>
      </c>
      <c r="E24" s="30" t="s">
        <v>74</v>
      </c>
      <c r="F24" s="31"/>
      <c r="G24" s="33">
        <f>G25+G26+G29</f>
        <v>9572.599999999999</v>
      </c>
      <c r="H24" s="33">
        <f>H25+H26+H29</f>
        <v>9392.2</v>
      </c>
      <c r="I24" s="91">
        <f t="shared" si="1"/>
        <v>98.11545452646097</v>
      </c>
    </row>
    <row r="25" spans="1:20" s="3" customFormat="1" ht="10.5" customHeight="1">
      <c r="A25" s="40"/>
      <c r="B25" s="58" t="s">
        <v>137</v>
      </c>
      <c r="C25" s="41">
        <v>942</v>
      </c>
      <c r="D25" s="31" t="s">
        <v>16</v>
      </c>
      <c r="E25" s="31" t="s">
        <v>74</v>
      </c>
      <c r="F25" s="31" t="s">
        <v>130</v>
      </c>
      <c r="G25" s="33">
        <v>7569.4</v>
      </c>
      <c r="H25" s="30" t="s">
        <v>204</v>
      </c>
      <c r="I25" s="32">
        <f t="shared" si="1"/>
        <v>98.75551562871563</v>
      </c>
      <c r="T25" s="5"/>
    </row>
    <row r="26" spans="1:20" s="3" customFormat="1" ht="21" customHeight="1">
      <c r="A26" s="40"/>
      <c r="B26" s="58" t="s">
        <v>131</v>
      </c>
      <c r="C26" s="41">
        <v>942</v>
      </c>
      <c r="D26" s="31" t="s">
        <v>16</v>
      </c>
      <c r="E26" s="31" t="s">
        <v>74</v>
      </c>
      <c r="F26" s="31" t="s">
        <v>132</v>
      </c>
      <c r="G26" s="33">
        <f>G27+G28</f>
        <v>1963.1999999999998</v>
      </c>
      <c r="H26" s="33">
        <f>H27+H28</f>
        <v>1893.5</v>
      </c>
      <c r="I26" s="32">
        <f t="shared" si="1"/>
        <v>96.44967400163</v>
      </c>
      <c r="T26" s="5"/>
    </row>
    <row r="27" spans="1:20" s="3" customFormat="1" ht="21.75" customHeight="1">
      <c r="A27" s="40"/>
      <c r="B27" s="58" t="s">
        <v>133</v>
      </c>
      <c r="C27" s="41">
        <v>942</v>
      </c>
      <c r="D27" s="31" t="s">
        <v>16</v>
      </c>
      <c r="E27" s="31" t="s">
        <v>74</v>
      </c>
      <c r="F27" s="31" t="s">
        <v>134</v>
      </c>
      <c r="G27" s="33">
        <v>290.4</v>
      </c>
      <c r="H27" s="30" t="s">
        <v>206</v>
      </c>
      <c r="I27" s="32">
        <f t="shared" si="1"/>
        <v>98.03719008264464</v>
      </c>
      <c r="T27" s="5"/>
    </row>
    <row r="28" spans="1:20" s="3" customFormat="1" ht="20.25" customHeight="1">
      <c r="A28" s="40"/>
      <c r="B28" s="58" t="s">
        <v>135</v>
      </c>
      <c r="C28" s="41">
        <v>942</v>
      </c>
      <c r="D28" s="31" t="s">
        <v>16</v>
      </c>
      <c r="E28" s="31" t="s">
        <v>74</v>
      </c>
      <c r="F28" s="31" t="s">
        <v>136</v>
      </c>
      <c r="G28" s="33">
        <v>1672.8</v>
      </c>
      <c r="H28" s="30" t="s">
        <v>207</v>
      </c>
      <c r="I28" s="32">
        <f t="shared" si="1"/>
        <v>96.1740793878527</v>
      </c>
      <c r="T28" s="5"/>
    </row>
    <row r="29" spans="1:20" s="3" customFormat="1" ht="12" customHeight="1">
      <c r="A29" s="40"/>
      <c r="B29" s="82" t="s">
        <v>143</v>
      </c>
      <c r="C29" s="41">
        <v>942</v>
      </c>
      <c r="D29" s="31" t="s">
        <v>16</v>
      </c>
      <c r="E29" s="31" t="s">
        <v>74</v>
      </c>
      <c r="F29" s="31" t="s">
        <v>144</v>
      </c>
      <c r="G29" s="33">
        <f>G30+G31</f>
        <v>40</v>
      </c>
      <c r="H29" s="33">
        <f>H30+H31</f>
        <v>23.5</v>
      </c>
      <c r="I29" s="32">
        <f t="shared" si="1"/>
        <v>58.75</v>
      </c>
      <c r="T29" s="5"/>
    </row>
    <row r="30" spans="1:20" s="3" customFormat="1" ht="21" customHeight="1">
      <c r="A30" s="42"/>
      <c r="B30" s="58" t="s">
        <v>145</v>
      </c>
      <c r="C30" s="41">
        <v>942</v>
      </c>
      <c r="D30" s="31" t="s">
        <v>16</v>
      </c>
      <c r="E30" s="31" t="s">
        <v>74</v>
      </c>
      <c r="F30" s="31" t="s">
        <v>146</v>
      </c>
      <c r="G30" s="45">
        <v>32.9</v>
      </c>
      <c r="H30" s="31" t="s">
        <v>208</v>
      </c>
      <c r="I30" s="43">
        <f t="shared" si="1"/>
        <v>49.84802431610942</v>
      </c>
      <c r="T30" s="5"/>
    </row>
    <row r="31" spans="1:20" s="3" customFormat="1" ht="11.25" customHeight="1">
      <c r="A31" s="40"/>
      <c r="B31" s="58" t="s">
        <v>147</v>
      </c>
      <c r="C31" s="41">
        <v>942</v>
      </c>
      <c r="D31" s="31" t="s">
        <v>16</v>
      </c>
      <c r="E31" s="31" t="s">
        <v>74</v>
      </c>
      <c r="F31" s="31" t="s">
        <v>148</v>
      </c>
      <c r="G31" s="45">
        <v>7.1</v>
      </c>
      <c r="H31" s="33">
        <v>7.1</v>
      </c>
      <c r="I31" s="32">
        <f t="shared" si="1"/>
        <v>100</v>
      </c>
      <c r="T31" s="5"/>
    </row>
    <row r="32" spans="1:20" s="3" customFormat="1" ht="60.75" customHeight="1">
      <c r="A32" s="40" t="s">
        <v>82</v>
      </c>
      <c r="B32" s="111" t="s">
        <v>249</v>
      </c>
      <c r="C32" s="17">
        <v>942</v>
      </c>
      <c r="D32" s="30" t="s">
        <v>16</v>
      </c>
      <c r="E32" s="30" t="s">
        <v>209</v>
      </c>
      <c r="F32" s="31"/>
      <c r="G32" s="33">
        <f>G33</f>
        <v>5.3</v>
      </c>
      <c r="H32" s="33">
        <f>H33</f>
        <v>5.3</v>
      </c>
      <c r="I32" s="32">
        <f>I33</f>
        <v>100</v>
      </c>
      <c r="T32" s="5"/>
    </row>
    <row r="33" spans="1:9" s="3" customFormat="1" ht="23.25" customHeight="1">
      <c r="A33" s="40"/>
      <c r="B33" s="58" t="s">
        <v>135</v>
      </c>
      <c r="C33" s="17">
        <v>942</v>
      </c>
      <c r="D33" s="30" t="s">
        <v>16</v>
      </c>
      <c r="E33" s="30" t="s">
        <v>209</v>
      </c>
      <c r="F33" s="31" t="s">
        <v>136</v>
      </c>
      <c r="G33" s="33">
        <v>5.3</v>
      </c>
      <c r="H33" s="33">
        <v>5.3</v>
      </c>
      <c r="I33" s="32">
        <f>H33*100/G33</f>
        <v>100</v>
      </c>
    </row>
    <row r="34" spans="1:9" s="3" customFormat="1" ht="12" customHeight="1">
      <c r="A34" s="103" t="s">
        <v>90</v>
      </c>
      <c r="B34" s="104" t="s">
        <v>211</v>
      </c>
      <c r="C34" s="101">
        <v>942</v>
      </c>
      <c r="D34" s="52" t="s">
        <v>212</v>
      </c>
      <c r="E34" s="105"/>
      <c r="F34" s="106"/>
      <c r="G34" s="107">
        <f>G35</f>
        <v>14</v>
      </c>
      <c r="H34" s="107">
        <f>H35</f>
        <v>0</v>
      </c>
      <c r="I34" s="91">
        <f>I35</f>
        <v>0</v>
      </c>
    </row>
    <row r="35" spans="1:9" s="3" customFormat="1" ht="12" customHeight="1">
      <c r="A35" s="40" t="s">
        <v>91</v>
      </c>
      <c r="B35" s="82" t="s">
        <v>213</v>
      </c>
      <c r="C35" s="17">
        <v>942</v>
      </c>
      <c r="D35" s="30" t="s">
        <v>212</v>
      </c>
      <c r="E35" s="30" t="s">
        <v>214</v>
      </c>
      <c r="F35" s="31"/>
      <c r="G35" s="33">
        <f>G36</f>
        <v>14</v>
      </c>
      <c r="H35" s="33">
        <f>H36</f>
        <v>0</v>
      </c>
      <c r="I35" s="32">
        <f>I36</f>
        <v>0</v>
      </c>
    </row>
    <row r="36" spans="1:9" s="3" customFormat="1" ht="12" customHeight="1">
      <c r="A36" s="118"/>
      <c r="B36" s="58" t="s">
        <v>215</v>
      </c>
      <c r="C36" s="41">
        <v>942</v>
      </c>
      <c r="D36" s="31" t="s">
        <v>212</v>
      </c>
      <c r="E36" s="31" t="s">
        <v>214</v>
      </c>
      <c r="F36" s="31" t="s">
        <v>216</v>
      </c>
      <c r="G36" s="45">
        <v>14</v>
      </c>
      <c r="H36" s="45">
        <v>0</v>
      </c>
      <c r="I36" s="43">
        <f>H36*100/G36</f>
        <v>0</v>
      </c>
    </row>
    <row r="37" spans="1:9" s="3" customFormat="1" ht="12" customHeight="1">
      <c r="A37" s="51">
        <v>1</v>
      </c>
      <c r="B37" s="51">
        <v>2</v>
      </c>
      <c r="C37" s="51">
        <v>3</v>
      </c>
      <c r="D37" s="77">
        <v>4</v>
      </c>
      <c r="E37" s="77">
        <v>5</v>
      </c>
      <c r="F37" s="51">
        <v>6</v>
      </c>
      <c r="G37" s="51">
        <v>7</v>
      </c>
      <c r="H37" s="51">
        <v>8</v>
      </c>
      <c r="I37" s="51">
        <v>9</v>
      </c>
    </row>
    <row r="38" spans="1:9" s="3" customFormat="1" ht="14.25" customHeight="1">
      <c r="A38" s="81" t="s">
        <v>90</v>
      </c>
      <c r="B38" s="92" t="s">
        <v>31</v>
      </c>
      <c r="C38" s="59">
        <v>942</v>
      </c>
      <c r="D38" s="24" t="s">
        <v>89</v>
      </c>
      <c r="E38" s="85"/>
      <c r="F38" s="24"/>
      <c r="G38" s="57">
        <f>G42+G39+G43+G45+G47+G49+G51</f>
        <v>385.79999999999995</v>
      </c>
      <c r="H38" s="57">
        <f>H39+H41+H43+H45+H47+H49+H51</f>
        <v>374.69999999999993</v>
      </c>
      <c r="I38" s="53">
        <f>H38*100/G38</f>
        <v>97.12286158631414</v>
      </c>
    </row>
    <row r="39" spans="1:9" s="3" customFormat="1" ht="60.75" customHeight="1">
      <c r="A39" s="44" t="s">
        <v>91</v>
      </c>
      <c r="B39" s="93" t="s">
        <v>32</v>
      </c>
      <c r="C39" s="17">
        <v>942</v>
      </c>
      <c r="D39" s="31" t="s">
        <v>89</v>
      </c>
      <c r="E39" s="31" t="s">
        <v>33</v>
      </c>
      <c r="F39" s="31"/>
      <c r="G39" s="45">
        <f>G40</f>
        <v>230.4</v>
      </c>
      <c r="H39" s="45">
        <f>H40</f>
        <v>230.4</v>
      </c>
      <c r="I39" s="43">
        <f>I40</f>
        <v>100</v>
      </c>
    </row>
    <row r="40" spans="1:9" s="3" customFormat="1" ht="22.5" customHeight="1">
      <c r="A40" s="44"/>
      <c r="B40" s="58" t="s">
        <v>150</v>
      </c>
      <c r="C40" s="17">
        <v>942</v>
      </c>
      <c r="D40" s="31" t="s">
        <v>89</v>
      </c>
      <c r="E40" s="31" t="s">
        <v>33</v>
      </c>
      <c r="F40" s="31" t="s">
        <v>151</v>
      </c>
      <c r="G40" s="45">
        <v>230.4</v>
      </c>
      <c r="H40" s="45">
        <v>230.4</v>
      </c>
      <c r="I40" s="43">
        <f>H40*100/G40</f>
        <v>100</v>
      </c>
    </row>
    <row r="41" spans="1:9" s="3" customFormat="1" ht="36.75" customHeight="1">
      <c r="A41" s="44" t="s">
        <v>184</v>
      </c>
      <c r="B41" s="89" t="s">
        <v>88</v>
      </c>
      <c r="C41" s="17">
        <v>942</v>
      </c>
      <c r="D41" s="31" t="s">
        <v>89</v>
      </c>
      <c r="E41" s="31" t="s">
        <v>152</v>
      </c>
      <c r="F41" s="31"/>
      <c r="G41" s="45">
        <f>G42</f>
        <v>72</v>
      </c>
      <c r="H41" s="45">
        <f>H42</f>
        <v>72</v>
      </c>
      <c r="I41" s="43">
        <f>I42</f>
        <v>100</v>
      </c>
    </row>
    <row r="42" spans="1:9" s="3" customFormat="1" ht="13.5" customHeight="1">
      <c r="A42" s="44"/>
      <c r="B42" s="82" t="s">
        <v>147</v>
      </c>
      <c r="C42" s="17">
        <v>942</v>
      </c>
      <c r="D42" s="31" t="s">
        <v>89</v>
      </c>
      <c r="E42" s="31" t="s">
        <v>152</v>
      </c>
      <c r="F42" s="31" t="s">
        <v>148</v>
      </c>
      <c r="G42" s="45">
        <v>72</v>
      </c>
      <c r="H42" s="45">
        <v>72</v>
      </c>
      <c r="I42" s="43">
        <f>H42*100/G42</f>
        <v>100</v>
      </c>
    </row>
    <row r="43" spans="1:9" s="3" customFormat="1" ht="36" customHeight="1">
      <c r="A43" s="44" t="s">
        <v>217</v>
      </c>
      <c r="B43" s="96" t="s">
        <v>177</v>
      </c>
      <c r="C43" s="17">
        <v>942</v>
      </c>
      <c r="D43" s="31" t="s">
        <v>89</v>
      </c>
      <c r="E43" s="31" t="s">
        <v>92</v>
      </c>
      <c r="F43" s="31"/>
      <c r="G43" s="45">
        <f>G44</f>
        <v>14</v>
      </c>
      <c r="H43" s="45">
        <f>H44</f>
        <v>10.4</v>
      </c>
      <c r="I43" s="43">
        <f>I44</f>
        <v>74.28571428571429</v>
      </c>
    </row>
    <row r="44" spans="1:9" s="3" customFormat="1" ht="23.25" customHeight="1">
      <c r="A44" s="44"/>
      <c r="B44" s="58" t="s">
        <v>135</v>
      </c>
      <c r="C44" s="17">
        <v>942</v>
      </c>
      <c r="D44" s="31" t="s">
        <v>89</v>
      </c>
      <c r="E44" s="31" t="s">
        <v>92</v>
      </c>
      <c r="F44" s="31" t="s">
        <v>136</v>
      </c>
      <c r="G44" s="45">
        <v>14</v>
      </c>
      <c r="H44" s="45">
        <v>10.4</v>
      </c>
      <c r="I44" s="43">
        <f>H44*100/G44</f>
        <v>74.28571428571429</v>
      </c>
    </row>
    <row r="45" spans="1:9" s="3" customFormat="1" ht="22.5" customHeight="1">
      <c r="A45" s="44" t="s">
        <v>218</v>
      </c>
      <c r="B45" s="96" t="s">
        <v>178</v>
      </c>
      <c r="C45" s="17">
        <v>942</v>
      </c>
      <c r="D45" s="31" t="s">
        <v>89</v>
      </c>
      <c r="E45" s="31" t="s">
        <v>93</v>
      </c>
      <c r="F45" s="31"/>
      <c r="G45" s="45">
        <f>G46</f>
        <v>24</v>
      </c>
      <c r="H45" s="45">
        <f>H46</f>
        <v>19.4</v>
      </c>
      <c r="I45" s="43">
        <f>I46</f>
        <v>80.83333333333333</v>
      </c>
    </row>
    <row r="46" spans="1:9" s="3" customFormat="1" ht="22.5" customHeight="1">
      <c r="A46" s="44"/>
      <c r="B46" s="58" t="s">
        <v>135</v>
      </c>
      <c r="C46" s="17">
        <v>942</v>
      </c>
      <c r="D46" s="31" t="s">
        <v>89</v>
      </c>
      <c r="E46" s="31" t="s">
        <v>93</v>
      </c>
      <c r="F46" s="31" t="s">
        <v>136</v>
      </c>
      <c r="G46" s="45">
        <v>24</v>
      </c>
      <c r="H46" s="45">
        <v>19.4</v>
      </c>
      <c r="I46" s="43">
        <f>H46*100/G46</f>
        <v>80.83333333333333</v>
      </c>
    </row>
    <row r="47" spans="1:9" s="3" customFormat="1" ht="36.75" customHeight="1">
      <c r="A47" s="44" t="s">
        <v>219</v>
      </c>
      <c r="B47" s="96" t="s">
        <v>222</v>
      </c>
      <c r="C47" s="17">
        <v>942</v>
      </c>
      <c r="D47" s="31" t="s">
        <v>89</v>
      </c>
      <c r="E47" s="31" t="s">
        <v>223</v>
      </c>
      <c r="F47" s="31"/>
      <c r="G47" s="45">
        <f>G48</f>
        <v>10</v>
      </c>
      <c r="H47" s="45">
        <f>H48</f>
        <v>10</v>
      </c>
      <c r="I47" s="43">
        <f>I48</f>
        <v>100</v>
      </c>
    </row>
    <row r="48" spans="1:9" s="3" customFormat="1" ht="22.5" customHeight="1">
      <c r="A48" s="44"/>
      <c r="B48" s="58" t="s">
        <v>135</v>
      </c>
      <c r="C48" s="17">
        <v>942</v>
      </c>
      <c r="D48" s="31" t="s">
        <v>89</v>
      </c>
      <c r="E48" s="31" t="s">
        <v>223</v>
      </c>
      <c r="F48" s="31" t="s">
        <v>136</v>
      </c>
      <c r="G48" s="45">
        <v>10</v>
      </c>
      <c r="H48" s="45">
        <v>10</v>
      </c>
      <c r="I48" s="43">
        <f>H48*100/G48</f>
        <v>100</v>
      </c>
    </row>
    <row r="49" spans="1:9" s="3" customFormat="1" ht="35.25" customHeight="1">
      <c r="A49" s="44" t="s">
        <v>220</v>
      </c>
      <c r="B49" s="96" t="s">
        <v>224</v>
      </c>
      <c r="C49" s="17">
        <v>942</v>
      </c>
      <c r="D49" s="31" t="s">
        <v>89</v>
      </c>
      <c r="E49" s="31" t="s">
        <v>225</v>
      </c>
      <c r="F49" s="31"/>
      <c r="G49" s="45">
        <f>G50</f>
        <v>10</v>
      </c>
      <c r="H49" s="45">
        <f>H50</f>
        <v>10</v>
      </c>
      <c r="I49" s="43">
        <f>I50</f>
        <v>100</v>
      </c>
    </row>
    <row r="50" spans="1:9" s="3" customFormat="1" ht="22.5" customHeight="1">
      <c r="A50" s="44"/>
      <c r="B50" s="58" t="s">
        <v>135</v>
      </c>
      <c r="C50" s="17">
        <v>942</v>
      </c>
      <c r="D50" s="31" t="s">
        <v>89</v>
      </c>
      <c r="E50" s="31" t="s">
        <v>225</v>
      </c>
      <c r="F50" s="31" t="s">
        <v>136</v>
      </c>
      <c r="G50" s="45">
        <v>10</v>
      </c>
      <c r="H50" s="45">
        <v>10</v>
      </c>
      <c r="I50" s="43">
        <f>H50*100/G50</f>
        <v>100</v>
      </c>
    </row>
    <row r="51" spans="1:9" s="3" customFormat="1" ht="60" customHeight="1">
      <c r="A51" s="44" t="s">
        <v>221</v>
      </c>
      <c r="B51" s="96" t="s">
        <v>179</v>
      </c>
      <c r="C51" s="17">
        <v>942</v>
      </c>
      <c r="D51" s="31" t="s">
        <v>89</v>
      </c>
      <c r="E51" s="31" t="s">
        <v>180</v>
      </c>
      <c r="F51" s="31"/>
      <c r="G51" s="45">
        <f>G52</f>
        <v>25.4</v>
      </c>
      <c r="H51" s="45">
        <f>H52</f>
        <v>22.5</v>
      </c>
      <c r="I51" s="43">
        <f>I52</f>
        <v>88.58267716535434</v>
      </c>
    </row>
    <row r="52" spans="1:9" s="3" customFormat="1" ht="21.75" customHeight="1">
      <c r="A52" s="44"/>
      <c r="B52" s="58" t="s">
        <v>135</v>
      </c>
      <c r="C52" s="17">
        <v>942</v>
      </c>
      <c r="D52" s="31" t="s">
        <v>89</v>
      </c>
      <c r="E52" s="31" t="s">
        <v>180</v>
      </c>
      <c r="F52" s="31" t="s">
        <v>136</v>
      </c>
      <c r="G52" s="45">
        <v>25.4</v>
      </c>
      <c r="H52" s="45">
        <v>22.5</v>
      </c>
      <c r="I52" s="43">
        <f>H52*100/G52</f>
        <v>88.58267716535434</v>
      </c>
    </row>
    <row r="53" spans="1:9" s="3" customFormat="1" ht="26.25" customHeight="1">
      <c r="A53" s="46" t="s">
        <v>37</v>
      </c>
      <c r="B53" s="27" t="s">
        <v>34</v>
      </c>
      <c r="C53" s="20">
        <v>942</v>
      </c>
      <c r="D53" s="24" t="s">
        <v>35</v>
      </c>
      <c r="E53" s="85"/>
      <c r="F53" s="85"/>
      <c r="G53" s="57">
        <f>G54</f>
        <v>248</v>
      </c>
      <c r="H53" s="57">
        <f>H54</f>
        <v>244.8</v>
      </c>
      <c r="I53" s="53">
        <f>H53*100/G53</f>
        <v>98.70967741935483</v>
      </c>
    </row>
    <row r="54" spans="1:9" s="3" customFormat="1" ht="37.5" customHeight="1">
      <c r="A54" s="48" t="s">
        <v>38</v>
      </c>
      <c r="B54" s="27" t="s">
        <v>36</v>
      </c>
      <c r="C54" s="20">
        <v>942</v>
      </c>
      <c r="D54" s="52" t="s">
        <v>10</v>
      </c>
      <c r="E54" s="87"/>
      <c r="F54" s="85"/>
      <c r="G54" s="54">
        <f>G55+G57</f>
        <v>248</v>
      </c>
      <c r="H54" s="54">
        <f>H55+H57</f>
        <v>244.8</v>
      </c>
      <c r="I54" s="88">
        <f>I53</f>
        <v>98.70967741935483</v>
      </c>
    </row>
    <row r="55" spans="1:9" s="3" customFormat="1" ht="40.5" customHeight="1">
      <c r="A55" s="49" t="s">
        <v>39</v>
      </c>
      <c r="B55" s="50" t="s">
        <v>76</v>
      </c>
      <c r="C55" s="41"/>
      <c r="D55" s="31" t="s">
        <v>10</v>
      </c>
      <c r="E55" s="31" t="s">
        <v>75</v>
      </c>
      <c r="F55" s="31"/>
      <c r="G55" s="45">
        <f>G56</f>
        <v>74</v>
      </c>
      <c r="H55" s="45">
        <f>H56</f>
        <v>71.2</v>
      </c>
      <c r="I55" s="43">
        <f>I56</f>
        <v>96.21621621621621</v>
      </c>
    </row>
    <row r="56" spans="1:9" s="7" customFormat="1" ht="23.25" customHeight="1">
      <c r="A56" s="49"/>
      <c r="B56" s="58" t="s">
        <v>135</v>
      </c>
      <c r="C56" s="17">
        <v>942</v>
      </c>
      <c r="D56" s="31" t="s">
        <v>10</v>
      </c>
      <c r="E56" s="30" t="s">
        <v>75</v>
      </c>
      <c r="F56" s="30" t="s">
        <v>136</v>
      </c>
      <c r="G56" s="45">
        <v>74</v>
      </c>
      <c r="H56" s="33">
        <v>71.2</v>
      </c>
      <c r="I56" s="43">
        <f>H56*100/G56</f>
        <v>96.21621621621621</v>
      </c>
    </row>
    <row r="57" spans="1:9" s="7" customFormat="1" ht="35.25" customHeight="1">
      <c r="A57" s="49" t="s">
        <v>83</v>
      </c>
      <c r="B57" s="58" t="s">
        <v>77</v>
      </c>
      <c r="C57" s="17">
        <v>942</v>
      </c>
      <c r="D57" s="31" t="s">
        <v>10</v>
      </c>
      <c r="E57" s="30" t="s">
        <v>78</v>
      </c>
      <c r="F57" s="30"/>
      <c r="G57" s="45">
        <f>G58</f>
        <v>174</v>
      </c>
      <c r="H57" s="33">
        <f>H58</f>
        <v>173.6</v>
      </c>
      <c r="I57" s="43">
        <f>I58</f>
        <v>99.77011494252874</v>
      </c>
    </row>
    <row r="58" spans="1:9" s="7" customFormat="1" ht="24.75" customHeight="1">
      <c r="A58" s="49"/>
      <c r="B58" s="58" t="s">
        <v>135</v>
      </c>
      <c r="C58" s="17">
        <v>942</v>
      </c>
      <c r="D58" s="31" t="s">
        <v>10</v>
      </c>
      <c r="E58" s="30" t="s">
        <v>78</v>
      </c>
      <c r="F58" s="30" t="s">
        <v>136</v>
      </c>
      <c r="G58" s="45">
        <v>174</v>
      </c>
      <c r="H58" s="33">
        <v>173.6</v>
      </c>
      <c r="I58" s="43">
        <f>H58*100/G58</f>
        <v>99.77011494252874</v>
      </c>
    </row>
    <row r="59" spans="1:9" s="7" customFormat="1" ht="12" customHeight="1">
      <c r="A59" s="11">
        <v>3</v>
      </c>
      <c r="B59" s="27" t="s">
        <v>109</v>
      </c>
      <c r="C59" s="20">
        <v>942</v>
      </c>
      <c r="D59" s="24" t="s">
        <v>110</v>
      </c>
      <c r="E59" s="87"/>
      <c r="F59" s="87"/>
      <c r="G59" s="57">
        <f>G63+G60+G66</f>
        <v>57708.7</v>
      </c>
      <c r="H59" s="54">
        <f>H63+H60+H66</f>
        <v>57704.5</v>
      </c>
      <c r="I59" s="53">
        <f>H59*100/G59</f>
        <v>99.99272206790312</v>
      </c>
    </row>
    <row r="60" spans="1:9" s="7" customFormat="1" ht="12.75" customHeight="1">
      <c r="A60" s="11" t="s">
        <v>84</v>
      </c>
      <c r="B60" s="27" t="s">
        <v>153</v>
      </c>
      <c r="C60" s="20">
        <v>942</v>
      </c>
      <c r="D60" s="24" t="s">
        <v>154</v>
      </c>
      <c r="E60" s="52"/>
      <c r="F60" s="52"/>
      <c r="G60" s="57">
        <f aca="true" t="shared" si="2" ref="G60:I61">G61</f>
        <v>500</v>
      </c>
      <c r="H60" s="54">
        <f t="shared" si="2"/>
        <v>500</v>
      </c>
      <c r="I60" s="94">
        <f t="shared" si="2"/>
        <v>100</v>
      </c>
    </row>
    <row r="61" spans="1:9" s="7" customFormat="1" ht="26.25" customHeight="1">
      <c r="A61" s="49" t="s">
        <v>85</v>
      </c>
      <c r="B61" s="58" t="s">
        <v>155</v>
      </c>
      <c r="C61" s="17">
        <v>942</v>
      </c>
      <c r="D61" s="31" t="s">
        <v>154</v>
      </c>
      <c r="E61" s="30" t="s">
        <v>156</v>
      </c>
      <c r="F61" s="30"/>
      <c r="G61" s="45">
        <f t="shared" si="2"/>
        <v>500</v>
      </c>
      <c r="H61" s="33">
        <f t="shared" si="2"/>
        <v>500</v>
      </c>
      <c r="I61" s="43">
        <f t="shared" si="2"/>
        <v>100</v>
      </c>
    </row>
    <row r="62" spans="1:9" s="7" customFormat="1" ht="36" customHeight="1">
      <c r="A62" s="49"/>
      <c r="B62" s="58" t="s">
        <v>157</v>
      </c>
      <c r="C62" s="17">
        <v>942</v>
      </c>
      <c r="D62" s="31" t="s">
        <v>154</v>
      </c>
      <c r="E62" s="30" t="s">
        <v>156</v>
      </c>
      <c r="F62" s="30" t="s">
        <v>158</v>
      </c>
      <c r="G62" s="45">
        <v>500</v>
      </c>
      <c r="H62" s="33">
        <v>500</v>
      </c>
      <c r="I62" s="43">
        <f>H62*100/G62</f>
        <v>100</v>
      </c>
    </row>
    <row r="63" spans="1:9" s="7" customFormat="1" ht="14.25" customHeight="1">
      <c r="A63" s="11" t="s">
        <v>159</v>
      </c>
      <c r="B63" s="27" t="s">
        <v>111</v>
      </c>
      <c r="C63" s="20">
        <v>942</v>
      </c>
      <c r="D63" s="24" t="s">
        <v>112</v>
      </c>
      <c r="E63" s="87"/>
      <c r="F63" s="87"/>
      <c r="G63" s="57">
        <f>G65</f>
        <v>57118.5</v>
      </c>
      <c r="H63" s="54">
        <f>H65</f>
        <v>57118.1</v>
      </c>
      <c r="I63" s="94">
        <f>I64</f>
        <v>99.99929970149776</v>
      </c>
    </row>
    <row r="64" spans="1:9" s="7" customFormat="1" ht="36.75" customHeight="1">
      <c r="A64" s="49" t="s">
        <v>193</v>
      </c>
      <c r="B64" s="58" t="s">
        <v>113</v>
      </c>
      <c r="C64" s="17">
        <v>942</v>
      </c>
      <c r="D64" s="31" t="s">
        <v>112</v>
      </c>
      <c r="E64" s="31" t="s">
        <v>114</v>
      </c>
      <c r="F64" s="30"/>
      <c r="G64" s="45">
        <f>G65</f>
        <v>57118.5</v>
      </c>
      <c r="H64" s="33">
        <f>H65</f>
        <v>57118.1</v>
      </c>
      <c r="I64" s="43">
        <f>I65</f>
        <v>99.99929970149776</v>
      </c>
    </row>
    <row r="65" spans="1:9" s="7" customFormat="1" ht="22.5" customHeight="1">
      <c r="A65" s="49"/>
      <c r="B65" s="58" t="s">
        <v>135</v>
      </c>
      <c r="C65" s="17">
        <v>942</v>
      </c>
      <c r="D65" s="31" t="s">
        <v>112</v>
      </c>
      <c r="E65" s="55" t="s">
        <v>114</v>
      </c>
      <c r="F65" s="31" t="s">
        <v>136</v>
      </c>
      <c r="G65" s="45">
        <v>57118.5</v>
      </c>
      <c r="H65" s="33">
        <v>57118.1</v>
      </c>
      <c r="I65" s="43">
        <f>H65*100/G65</f>
        <v>99.99929970149776</v>
      </c>
    </row>
    <row r="66" spans="1:9" s="7" customFormat="1" ht="24.75" customHeight="1">
      <c r="A66" s="108" t="s">
        <v>227</v>
      </c>
      <c r="B66" s="109" t="s">
        <v>228</v>
      </c>
      <c r="C66" s="101">
        <v>942</v>
      </c>
      <c r="D66" s="106" t="s">
        <v>229</v>
      </c>
      <c r="E66" s="102"/>
      <c r="F66" s="106"/>
      <c r="G66" s="116">
        <f>G67</f>
        <v>90.2</v>
      </c>
      <c r="H66" s="107">
        <f>H67</f>
        <v>86.4</v>
      </c>
      <c r="I66" s="83">
        <f>I67</f>
        <v>95.78713968957871</v>
      </c>
    </row>
    <row r="67" spans="1:9" s="7" customFormat="1" ht="12" customHeight="1">
      <c r="A67" s="49" t="s">
        <v>230</v>
      </c>
      <c r="B67" s="110" t="s">
        <v>226</v>
      </c>
      <c r="C67" s="17">
        <v>942</v>
      </c>
      <c r="D67" s="31" t="s">
        <v>229</v>
      </c>
      <c r="E67" s="55" t="s">
        <v>231</v>
      </c>
      <c r="F67" s="31"/>
      <c r="G67" s="45">
        <f>G68</f>
        <v>90.2</v>
      </c>
      <c r="H67" s="33">
        <f>H68</f>
        <v>86.4</v>
      </c>
      <c r="I67" s="43">
        <f>I68</f>
        <v>95.78713968957871</v>
      </c>
    </row>
    <row r="68" spans="1:9" s="7" customFormat="1" ht="24" customHeight="1">
      <c r="A68" s="49"/>
      <c r="B68" s="58" t="s">
        <v>135</v>
      </c>
      <c r="C68" s="41">
        <v>942</v>
      </c>
      <c r="D68" s="31" t="s">
        <v>229</v>
      </c>
      <c r="E68" s="31" t="s">
        <v>231</v>
      </c>
      <c r="F68" s="31" t="s">
        <v>136</v>
      </c>
      <c r="G68" s="45">
        <v>90.2</v>
      </c>
      <c r="H68" s="45">
        <v>86.4</v>
      </c>
      <c r="I68" s="43">
        <f>H68*100/G68</f>
        <v>95.78713968957871</v>
      </c>
    </row>
    <row r="69" spans="1:9" s="7" customFormat="1" ht="14.25" customHeight="1">
      <c r="A69" s="51">
        <v>1</v>
      </c>
      <c r="B69" s="51">
        <v>2</v>
      </c>
      <c r="C69" s="51">
        <v>3</v>
      </c>
      <c r="D69" s="77">
        <v>4</v>
      </c>
      <c r="E69" s="77">
        <v>5</v>
      </c>
      <c r="F69" s="51">
        <v>6</v>
      </c>
      <c r="G69" s="51">
        <v>7</v>
      </c>
      <c r="H69" s="51">
        <v>8</v>
      </c>
      <c r="I69" s="51">
        <v>9</v>
      </c>
    </row>
    <row r="70" spans="1:9" s="7" customFormat="1" ht="16.5" customHeight="1">
      <c r="A70" s="11">
        <v>4</v>
      </c>
      <c r="B70" s="27" t="s">
        <v>40</v>
      </c>
      <c r="C70" s="20">
        <v>942</v>
      </c>
      <c r="D70" s="24" t="s">
        <v>41</v>
      </c>
      <c r="E70" s="85"/>
      <c r="F70" s="85"/>
      <c r="G70" s="57">
        <f>G71</f>
        <v>33624.5</v>
      </c>
      <c r="H70" s="57">
        <f>H71</f>
        <v>32755.6</v>
      </c>
      <c r="I70" s="53">
        <f>H70*100/G70</f>
        <v>97.41587235497926</v>
      </c>
    </row>
    <row r="71" spans="1:9" s="3" customFormat="1" ht="12" customHeight="1">
      <c r="A71" s="11" t="s">
        <v>52</v>
      </c>
      <c r="B71" s="27" t="s">
        <v>42</v>
      </c>
      <c r="C71" s="59">
        <v>942</v>
      </c>
      <c r="D71" s="24" t="s">
        <v>43</v>
      </c>
      <c r="E71" s="85"/>
      <c r="F71" s="85"/>
      <c r="G71" s="57">
        <f>G72+G76+G80+G88+G90+G98+G82+G74+G78+G84+G86+G92+G94+G96</f>
        <v>33624.5</v>
      </c>
      <c r="H71" s="57">
        <f>H72+H74+H76+H78+H80+H82+H84+H86+H88+H90+H92+H98+H94+H96</f>
        <v>32755.6</v>
      </c>
      <c r="I71" s="53">
        <f>H71*100/G71</f>
        <v>97.41587235497926</v>
      </c>
    </row>
    <row r="72" spans="1:9" s="3" customFormat="1" ht="36" customHeight="1">
      <c r="A72" s="49" t="s">
        <v>53</v>
      </c>
      <c r="B72" s="50" t="s">
        <v>44</v>
      </c>
      <c r="C72" s="41">
        <v>942</v>
      </c>
      <c r="D72" s="31" t="s">
        <v>43</v>
      </c>
      <c r="E72" s="55" t="s">
        <v>45</v>
      </c>
      <c r="F72" s="31"/>
      <c r="G72" s="45">
        <f>G73</f>
        <v>9485.3</v>
      </c>
      <c r="H72" s="45">
        <f>H73</f>
        <v>9485.3</v>
      </c>
      <c r="I72" s="43">
        <f>I73</f>
        <v>100</v>
      </c>
    </row>
    <row r="73" spans="1:9" s="3" customFormat="1" ht="24" customHeight="1">
      <c r="A73" s="29"/>
      <c r="B73" s="58" t="s">
        <v>135</v>
      </c>
      <c r="C73" s="17">
        <v>942</v>
      </c>
      <c r="D73" s="31" t="s">
        <v>43</v>
      </c>
      <c r="E73" s="55" t="s">
        <v>45</v>
      </c>
      <c r="F73" s="31" t="s">
        <v>136</v>
      </c>
      <c r="G73" s="45">
        <v>9485.3</v>
      </c>
      <c r="H73" s="33">
        <v>9485.3</v>
      </c>
      <c r="I73" s="32">
        <f>H73*100/G73</f>
        <v>100</v>
      </c>
    </row>
    <row r="74" spans="1:9" s="3" customFormat="1" ht="24" customHeight="1">
      <c r="A74" s="29" t="s">
        <v>56</v>
      </c>
      <c r="B74" s="50" t="s">
        <v>160</v>
      </c>
      <c r="C74" s="41">
        <v>942</v>
      </c>
      <c r="D74" s="31" t="s">
        <v>43</v>
      </c>
      <c r="E74" s="31" t="s">
        <v>104</v>
      </c>
      <c r="F74" s="31"/>
      <c r="G74" s="45">
        <f>G75</f>
        <v>1010.7</v>
      </c>
      <c r="H74" s="33">
        <f>H75</f>
        <v>1000.5</v>
      </c>
      <c r="I74" s="32">
        <f>I75</f>
        <v>98.99079845651528</v>
      </c>
    </row>
    <row r="75" spans="1:9" s="3" customFormat="1" ht="24" customHeight="1">
      <c r="A75" s="29"/>
      <c r="B75" s="58" t="s">
        <v>135</v>
      </c>
      <c r="C75" s="41">
        <v>942</v>
      </c>
      <c r="D75" s="31" t="s">
        <v>43</v>
      </c>
      <c r="E75" s="31" t="s">
        <v>161</v>
      </c>
      <c r="F75" s="31" t="s">
        <v>136</v>
      </c>
      <c r="G75" s="117">
        <v>1010.7</v>
      </c>
      <c r="H75" s="33">
        <v>1000.5</v>
      </c>
      <c r="I75" s="32">
        <f>H75*100/G75</f>
        <v>98.99079845651528</v>
      </c>
    </row>
    <row r="76" spans="1:9" s="3" customFormat="1" ht="12.75" customHeight="1">
      <c r="A76" s="49" t="s">
        <v>115</v>
      </c>
      <c r="B76" s="58" t="s">
        <v>80</v>
      </c>
      <c r="C76" s="41">
        <v>942</v>
      </c>
      <c r="D76" s="31" t="s">
        <v>43</v>
      </c>
      <c r="E76" s="31" t="s">
        <v>81</v>
      </c>
      <c r="F76" s="31"/>
      <c r="G76" s="45">
        <f>G77</f>
        <v>1698.1</v>
      </c>
      <c r="H76" s="45">
        <f>H77</f>
        <v>1697.7</v>
      </c>
      <c r="I76" s="43">
        <f>I77</f>
        <v>99.97644426123315</v>
      </c>
    </row>
    <row r="77" spans="1:9" s="3" customFormat="1" ht="23.25" customHeight="1">
      <c r="A77" s="49"/>
      <c r="B77" s="58" t="s">
        <v>135</v>
      </c>
      <c r="C77" s="41">
        <v>942</v>
      </c>
      <c r="D77" s="31" t="s">
        <v>43</v>
      </c>
      <c r="E77" s="31" t="s">
        <v>162</v>
      </c>
      <c r="F77" s="31" t="s">
        <v>136</v>
      </c>
      <c r="G77" s="45">
        <v>1698.1</v>
      </c>
      <c r="H77" s="45">
        <v>1697.7</v>
      </c>
      <c r="I77" s="43">
        <f>H77*100/G77</f>
        <v>99.97644426123315</v>
      </c>
    </row>
    <row r="78" spans="1:9" s="3" customFormat="1" ht="48" customHeight="1">
      <c r="A78" s="49" t="s">
        <v>194</v>
      </c>
      <c r="B78" s="58" t="s">
        <v>163</v>
      </c>
      <c r="C78" s="41">
        <v>942</v>
      </c>
      <c r="D78" s="31" t="s">
        <v>43</v>
      </c>
      <c r="E78" s="31" t="s">
        <v>164</v>
      </c>
      <c r="F78" s="31"/>
      <c r="G78" s="45">
        <f>G79</f>
        <v>248.3</v>
      </c>
      <c r="H78" s="45">
        <f>H79</f>
        <v>248.2</v>
      </c>
      <c r="I78" s="43">
        <f>I79</f>
        <v>99.95972613773661</v>
      </c>
    </row>
    <row r="79" spans="1:9" s="3" customFormat="1" ht="24" customHeight="1">
      <c r="A79" s="49"/>
      <c r="B79" s="58" t="s">
        <v>135</v>
      </c>
      <c r="C79" s="41">
        <v>942</v>
      </c>
      <c r="D79" s="31" t="s">
        <v>43</v>
      </c>
      <c r="E79" s="31" t="s">
        <v>165</v>
      </c>
      <c r="F79" s="31" t="s">
        <v>136</v>
      </c>
      <c r="G79" s="45">
        <v>248.3</v>
      </c>
      <c r="H79" s="45">
        <v>248.2</v>
      </c>
      <c r="I79" s="43">
        <f>H79*100/G79</f>
        <v>99.95972613773661</v>
      </c>
    </row>
    <row r="80" spans="1:9" s="3" customFormat="1" ht="24.75" customHeight="1">
      <c r="A80" s="49" t="s">
        <v>116</v>
      </c>
      <c r="B80" s="89" t="s">
        <v>166</v>
      </c>
      <c r="C80" s="17">
        <v>942</v>
      </c>
      <c r="D80" s="31" t="s">
        <v>43</v>
      </c>
      <c r="E80" s="55" t="s">
        <v>47</v>
      </c>
      <c r="F80" s="31"/>
      <c r="G80" s="45">
        <f>G81</f>
        <v>1000</v>
      </c>
      <c r="H80" s="45">
        <f>H81</f>
        <v>770</v>
      </c>
      <c r="I80" s="43">
        <f>I81</f>
        <v>77</v>
      </c>
    </row>
    <row r="81" spans="1:9" s="3" customFormat="1" ht="24" customHeight="1">
      <c r="A81" s="49"/>
      <c r="B81" s="58" t="s">
        <v>135</v>
      </c>
      <c r="C81" s="17">
        <v>942</v>
      </c>
      <c r="D81" s="55" t="s">
        <v>43</v>
      </c>
      <c r="E81" s="55" t="s">
        <v>167</v>
      </c>
      <c r="F81" s="31" t="s">
        <v>136</v>
      </c>
      <c r="G81" s="45">
        <v>1000</v>
      </c>
      <c r="H81" s="45">
        <v>770</v>
      </c>
      <c r="I81" s="43">
        <f>H81*100/G81</f>
        <v>77</v>
      </c>
    </row>
    <row r="82" spans="1:9" s="3" customFormat="1" ht="23.25" customHeight="1">
      <c r="A82" s="49" t="s">
        <v>117</v>
      </c>
      <c r="B82" s="95" t="s">
        <v>46</v>
      </c>
      <c r="C82" s="17">
        <v>942</v>
      </c>
      <c r="D82" s="31" t="s">
        <v>43</v>
      </c>
      <c r="E82" s="55" t="s">
        <v>168</v>
      </c>
      <c r="F82" s="31"/>
      <c r="G82" s="45">
        <f>G83</f>
        <v>2971.3</v>
      </c>
      <c r="H82" s="45">
        <f>H83</f>
        <v>2747.5</v>
      </c>
      <c r="I82" s="43">
        <f>I83</f>
        <v>92.46794332447077</v>
      </c>
    </row>
    <row r="83" spans="1:9" s="3" customFormat="1" ht="23.25" customHeight="1">
      <c r="A83" s="49"/>
      <c r="B83" s="58" t="s">
        <v>135</v>
      </c>
      <c r="C83" s="17">
        <v>942</v>
      </c>
      <c r="D83" s="31" t="s">
        <v>43</v>
      </c>
      <c r="E83" s="55" t="s">
        <v>168</v>
      </c>
      <c r="F83" s="31" t="s">
        <v>136</v>
      </c>
      <c r="G83" s="45">
        <v>2971.3</v>
      </c>
      <c r="H83" s="45">
        <v>2747.5</v>
      </c>
      <c r="I83" s="43">
        <f>H83*100/G83</f>
        <v>92.46794332447077</v>
      </c>
    </row>
    <row r="84" spans="1:9" s="3" customFormat="1" ht="23.25" customHeight="1">
      <c r="A84" s="49" t="s">
        <v>118</v>
      </c>
      <c r="B84" s="58" t="s">
        <v>169</v>
      </c>
      <c r="C84" s="17">
        <v>942</v>
      </c>
      <c r="D84" s="31" t="s">
        <v>43</v>
      </c>
      <c r="E84" s="55" t="s">
        <v>170</v>
      </c>
      <c r="F84" s="31"/>
      <c r="G84" s="45">
        <f>G85</f>
        <v>168.2</v>
      </c>
      <c r="H84" s="45">
        <f>H85</f>
        <v>167</v>
      </c>
      <c r="I84" s="43">
        <f>I85</f>
        <v>99.28656361474435</v>
      </c>
    </row>
    <row r="85" spans="1:9" s="3" customFormat="1" ht="23.25" customHeight="1">
      <c r="A85" s="49"/>
      <c r="B85" s="58" t="s">
        <v>135</v>
      </c>
      <c r="C85" s="17">
        <v>942</v>
      </c>
      <c r="D85" s="31" t="s">
        <v>43</v>
      </c>
      <c r="E85" s="55" t="s">
        <v>170</v>
      </c>
      <c r="F85" s="31" t="s">
        <v>136</v>
      </c>
      <c r="G85" s="45">
        <v>168.2</v>
      </c>
      <c r="H85" s="45">
        <v>167</v>
      </c>
      <c r="I85" s="43">
        <f>H85*100/G85</f>
        <v>99.28656361474435</v>
      </c>
    </row>
    <row r="86" spans="1:9" s="3" customFormat="1" ht="13.5" customHeight="1">
      <c r="A86" s="49" t="s">
        <v>119</v>
      </c>
      <c r="B86" s="58" t="s">
        <v>171</v>
      </c>
      <c r="C86" s="41">
        <v>942</v>
      </c>
      <c r="D86" s="31" t="s">
        <v>43</v>
      </c>
      <c r="E86" s="31" t="s">
        <v>48</v>
      </c>
      <c r="F86" s="31"/>
      <c r="G86" s="45">
        <f>G87</f>
        <v>500</v>
      </c>
      <c r="H86" s="45">
        <f>H87</f>
        <v>467</v>
      </c>
      <c r="I86" s="43">
        <f>I87</f>
        <v>93.4</v>
      </c>
    </row>
    <row r="87" spans="1:9" s="3" customFormat="1" ht="27" customHeight="1">
      <c r="A87" s="49"/>
      <c r="B87" s="58" t="s">
        <v>135</v>
      </c>
      <c r="C87" s="41">
        <v>942</v>
      </c>
      <c r="D87" s="31" t="s">
        <v>43</v>
      </c>
      <c r="E87" s="31" t="s">
        <v>48</v>
      </c>
      <c r="F87" s="31" t="s">
        <v>136</v>
      </c>
      <c r="G87" s="45">
        <v>500</v>
      </c>
      <c r="H87" s="45">
        <v>467</v>
      </c>
      <c r="I87" s="43">
        <f>H87*100/G87</f>
        <v>93.4</v>
      </c>
    </row>
    <row r="88" spans="1:9" s="3" customFormat="1" ht="36" customHeight="1">
      <c r="A88" s="49" t="s">
        <v>120</v>
      </c>
      <c r="B88" s="58" t="s">
        <v>172</v>
      </c>
      <c r="C88" s="17">
        <v>942</v>
      </c>
      <c r="D88" s="31" t="s">
        <v>43</v>
      </c>
      <c r="E88" s="55" t="s">
        <v>173</v>
      </c>
      <c r="F88" s="31"/>
      <c r="G88" s="45">
        <f>G89</f>
        <v>173.4</v>
      </c>
      <c r="H88" s="45">
        <f>H89</f>
        <v>172.4</v>
      </c>
      <c r="I88" s="43">
        <f>I89</f>
        <v>99.4232987312572</v>
      </c>
    </row>
    <row r="89" spans="1:9" s="3" customFormat="1" ht="22.5" customHeight="1">
      <c r="A89" s="49"/>
      <c r="B89" s="58" t="s">
        <v>135</v>
      </c>
      <c r="C89" s="17">
        <v>942</v>
      </c>
      <c r="D89" s="31" t="s">
        <v>43</v>
      </c>
      <c r="E89" s="55" t="s">
        <v>173</v>
      </c>
      <c r="F89" s="31" t="s">
        <v>136</v>
      </c>
      <c r="G89" s="45">
        <v>173.4</v>
      </c>
      <c r="H89" s="45">
        <v>172.4</v>
      </c>
      <c r="I89" s="43">
        <f>H89*100/G89</f>
        <v>99.4232987312572</v>
      </c>
    </row>
    <row r="90" spans="1:9" s="3" customFormat="1" ht="24.75" customHeight="1">
      <c r="A90" s="49" t="s">
        <v>192</v>
      </c>
      <c r="B90" s="58" t="s">
        <v>174</v>
      </c>
      <c r="C90" s="17">
        <v>942</v>
      </c>
      <c r="D90" s="31" t="s">
        <v>43</v>
      </c>
      <c r="E90" s="55" t="s">
        <v>79</v>
      </c>
      <c r="F90" s="31"/>
      <c r="G90" s="45">
        <f>G91</f>
        <v>11585.2</v>
      </c>
      <c r="H90" s="45">
        <f>H91</f>
        <v>11572</v>
      </c>
      <c r="I90" s="43">
        <f>I91</f>
        <v>99.88606152677553</v>
      </c>
    </row>
    <row r="91" spans="1:9" s="3" customFormat="1" ht="22.5" customHeight="1">
      <c r="A91" s="49"/>
      <c r="B91" s="58" t="s">
        <v>135</v>
      </c>
      <c r="C91" s="41">
        <v>942</v>
      </c>
      <c r="D91" s="31" t="s">
        <v>43</v>
      </c>
      <c r="E91" s="31" t="s">
        <v>79</v>
      </c>
      <c r="F91" s="31" t="s">
        <v>136</v>
      </c>
      <c r="G91" s="45">
        <v>11585.2</v>
      </c>
      <c r="H91" s="45">
        <v>11572</v>
      </c>
      <c r="I91" s="43">
        <f>H91*100/G91</f>
        <v>99.88606152677553</v>
      </c>
    </row>
    <row r="92" spans="1:9" s="3" customFormat="1" ht="27" customHeight="1">
      <c r="A92" s="49" t="s">
        <v>195</v>
      </c>
      <c r="B92" s="58" t="s">
        <v>175</v>
      </c>
      <c r="C92" s="41">
        <v>942</v>
      </c>
      <c r="D92" s="31" t="s">
        <v>43</v>
      </c>
      <c r="E92" s="31" t="s">
        <v>176</v>
      </c>
      <c r="F92" s="31"/>
      <c r="G92" s="45">
        <f>G93</f>
        <v>2620.3</v>
      </c>
      <c r="H92" s="45">
        <f>H93</f>
        <v>2620.1</v>
      </c>
      <c r="I92" s="43">
        <f>I93</f>
        <v>99.9923672861886</v>
      </c>
    </row>
    <row r="93" spans="1:9" s="3" customFormat="1" ht="24.75" customHeight="1">
      <c r="A93" s="49"/>
      <c r="B93" s="58" t="s">
        <v>135</v>
      </c>
      <c r="C93" s="41">
        <v>942</v>
      </c>
      <c r="D93" s="31" t="s">
        <v>43</v>
      </c>
      <c r="E93" s="31" t="s">
        <v>176</v>
      </c>
      <c r="F93" s="31" t="s">
        <v>136</v>
      </c>
      <c r="G93" s="45">
        <v>2620.3</v>
      </c>
      <c r="H93" s="45">
        <v>2620.1</v>
      </c>
      <c r="I93" s="43">
        <f>H93*100/G93</f>
        <v>99.9923672861886</v>
      </c>
    </row>
    <row r="94" spans="1:9" s="3" customFormat="1" ht="27" customHeight="1">
      <c r="A94" s="49" t="s">
        <v>196</v>
      </c>
      <c r="B94" s="96" t="s">
        <v>234</v>
      </c>
      <c r="C94" s="17">
        <v>942</v>
      </c>
      <c r="D94" s="31" t="s">
        <v>43</v>
      </c>
      <c r="E94" s="55" t="s">
        <v>235</v>
      </c>
      <c r="F94" s="31"/>
      <c r="G94" s="45">
        <f>G95</f>
        <v>499.1</v>
      </c>
      <c r="H94" s="45">
        <f>H95</f>
        <v>397</v>
      </c>
      <c r="I94" s="43">
        <f>I95</f>
        <v>79.54317771989581</v>
      </c>
    </row>
    <row r="95" spans="1:9" s="3" customFormat="1" ht="23.25" customHeight="1">
      <c r="A95" s="49"/>
      <c r="B95" s="58" t="s">
        <v>135</v>
      </c>
      <c r="C95" s="17">
        <v>942</v>
      </c>
      <c r="D95" s="31" t="s">
        <v>43</v>
      </c>
      <c r="E95" s="55" t="s">
        <v>235</v>
      </c>
      <c r="F95" s="31" t="s">
        <v>136</v>
      </c>
      <c r="G95" s="45">
        <v>499.1</v>
      </c>
      <c r="H95" s="45">
        <v>397</v>
      </c>
      <c r="I95" s="43">
        <f>H95*100/G95</f>
        <v>79.54317771989581</v>
      </c>
    </row>
    <row r="96" spans="1:9" s="3" customFormat="1" ht="12.75" customHeight="1">
      <c r="A96" s="49" t="s">
        <v>232</v>
      </c>
      <c r="B96" s="96" t="s">
        <v>237</v>
      </c>
      <c r="C96" s="17">
        <v>942</v>
      </c>
      <c r="D96" s="31" t="s">
        <v>43</v>
      </c>
      <c r="E96" s="55" t="s">
        <v>236</v>
      </c>
      <c r="F96" s="31"/>
      <c r="G96" s="45">
        <f>G97</f>
        <v>744.4</v>
      </c>
      <c r="H96" s="45">
        <f>H97</f>
        <v>713.6</v>
      </c>
      <c r="I96" s="43">
        <f>I97</f>
        <v>95.86243954862977</v>
      </c>
    </row>
    <row r="97" spans="1:9" s="3" customFormat="1" ht="24" customHeight="1">
      <c r="A97" s="49"/>
      <c r="B97" s="58" t="s">
        <v>135</v>
      </c>
      <c r="C97" s="17">
        <v>942</v>
      </c>
      <c r="D97" s="31" t="s">
        <v>43</v>
      </c>
      <c r="E97" s="55" t="s">
        <v>236</v>
      </c>
      <c r="F97" s="31" t="s">
        <v>136</v>
      </c>
      <c r="G97" s="45">
        <v>744.4</v>
      </c>
      <c r="H97" s="45">
        <v>713.6</v>
      </c>
      <c r="I97" s="43">
        <f>H97*100/G97</f>
        <v>95.86243954862977</v>
      </c>
    </row>
    <row r="98" spans="1:9" s="3" customFormat="1" ht="36" customHeight="1">
      <c r="A98" s="42" t="s">
        <v>233</v>
      </c>
      <c r="B98" s="58" t="s">
        <v>177</v>
      </c>
      <c r="C98" s="17">
        <v>942</v>
      </c>
      <c r="D98" s="31" t="s">
        <v>43</v>
      </c>
      <c r="E98" s="55" t="s">
        <v>92</v>
      </c>
      <c r="F98" s="31"/>
      <c r="G98" s="45">
        <f>G99</f>
        <v>920.2</v>
      </c>
      <c r="H98" s="45">
        <f>H99</f>
        <v>697.3</v>
      </c>
      <c r="I98" s="43">
        <f>I99</f>
        <v>75.77700499891327</v>
      </c>
    </row>
    <row r="99" spans="1:9" s="3" customFormat="1" ht="23.25" customHeight="1">
      <c r="A99" s="49"/>
      <c r="B99" s="58" t="s">
        <v>135</v>
      </c>
      <c r="C99" s="17">
        <v>942</v>
      </c>
      <c r="D99" s="31" t="s">
        <v>43</v>
      </c>
      <c r="E99" s="55" t="s">
        <v>92</v>
      </c>
      <c r="F99" s="31" t="s">
        <v>136</v>
      </c>
      <c r="G99" s="45">
        <v>920.2</v>
      </c>
      <c r="H99" s="45">
        <v>697.3</v>
      </c>
      <c r="I99" s="43">
        <f>H99*100/G99</f>
        <v>75.77700499891327</v>
      </c>
    </row>
    <row r="100" spans="1:9" s="3" customFormat="1" ht="15" customHeight="1">
      <c r="A100" s="11" t="s">
        <v>191</v>
      </c>
      <c r="B100" s="92" t="s">
        <v>49</v>
      </c>
      <c r="C100" s="20">
        <v>942</v>
      </c>
      <c r="D100" s="24" t="s">
        <v>50</v>
      </c>
      <c r="E100" s="21"/>
      <c r="F100" s="24"/>
      <c r="G100" s="57">
        <f>G105+G110+G101</f>
        <v>1802.8</v>
      </c>
      <c r="H100" s="57">
        <f>H101+H105+H110</f>
        <v>1780.3999999999999</v>
      </c>
      <c r="I100" s="53">
        <f>H100*100/G100</f>
        <v>98.7574883514533</v>
      </c>
    </row>
    <row r="101" spans="1:9" s="3" customFormat="1" ht="27" customHeight="1">
      <c r="A101" s="11" t="s">
        <v>59</v>
      </c>
      <c r="B101" s="27" t="s">
        <v>139</v>
      </c>
      <c r="C101" s="20">
        <v>942</v>
      </c>
      <c r="D101" s="24" t="s">
        <v>140</v>
      </c>
      <c r="E101" s="21"/>
      <c r="F101" s="24"/>
      <c r="G101" s="57">
        <f aca="true" t="shared" si="3" ref="G101:I102">G102</f>
        <v>22.3</v>
      </c>
      <c r="H101" s="57">
        <f t="shared" si="3"/>
        <v>15.6</v>
      </c>
      <c r="I101" s="53">
        <f t="shared" si="3"/>
        <v>69.95515695067265</v>
      </c>
    </row>
    <row r="102" spans="1:9" s="3" customFormat="1" ht="62.25" customHeight="1">
      <c r="A102" s="42" t="s">
        <v>61</v>
      </c>
      <c r="B102" s="58" t="s">
        <v>141</v>
      </c>
      <c r="C102" s="17">
        <v>942</v>
      </c>
      <c r="D102" s="31" t="s">
        <v>140</v>
      </c>
      <c r="E102" s="55" t="s">
        <v>142</v>
      </c>
      <c r="F102" s="31"/>
      <c r="G102" s="45">
        <f t="shared" si="3"/>
        <v>22.3</v>
      </c>
      <c r="H102" s="45">
        <f t="shared" si="3"/>
        <v>15.6</v>
      </c>
      <c r="I102" s="43">
        <f>I103</f>
        <v>69.95515695067265</v>
      </c>
    </row>
    <row r="103" spans="1:9" s="3" customFormat="1" ht="23.25" customHeight="1">
      <c r="A103" s="49"/>
      <c r="B103" s="58" t="s">
        <v>135</v>
      </c>
      <c r="C103" s="41">
        <v>942</v>
      </c>
      <c r="D103" s="31" t="s">
        <v>140</v>
      </c>
      <c r="E103" s="31" t="s">
        <v>142</v>
      </c>
      <c r="F103" s="31" t="s">
        <v>136</v>
      </c>
      <c r="G103" s="45">
        <v>22.3</v>
      </c>
      <c r="H103" s="45">
        <v>15.6</v>
      </c>
      <c r="I103" s="43">
        <f>H103*100/G103</f>
        <v>69.95515695067265</v>
      </c>
    </row>
    <row r="104" spans="1:9" s="3" customFormat="1" ht="12.75" customHeight="1">
      <c r="A104" s="51">
        <v>1</v>
      </c>
      <c r="B104" s="51">
        <v>2</v>
      </c>
      <c r="C104" s="51">
        <v>3</v>
      </c>
      <c r="D104" s="77">
        <v>4</v>
      </c>
      <c r="E104" s="77">
        <v>5</v>
      </c>
      <c r="F104" s="51">
        <v>6</v>
      </c>
      <c r="G104" s="51">
        <v>7</v>
      </c>
      <c r="H104" s="51">
        <v>8</v>
      </c>
      <c r="I104" s="51">
        <v>9</v>
      </c>
    </row>
    <row r="105" spans="1:9" s="3" customFormat="1" ht="14.25" customHeight="1">
      <c r="A105" s="11" t="s">
        <v>121</v>
      </c>
      <c r="B105" s="34" t="s">
        <v>51</v>
      </c>
      <c r="C105" s="59">
        <v>942</v>
      </c>
      <c r="D105" s="24" t="s">
        <v>11</v>
      </c>
      <c r="E105" s="24"/>
      <c r="F105" s="24"/>
      <c r="G105" s="57">
        <f>G106+G108</f>
        <v>1412.5</v>
      </c>
      <c r="H105" s="57">
        <f>H106+H108</f>
        <v>1398</v>
      </c>
      <c r="I105" s="38">
        <f>H105*100/G105</f>
        <v>98.97345132743362</v>
      </c>
    </row>
    <row r="106" spans="1:9" s="3" customFormat="1" ht="34.5" customHeight="1">
      <c r="A106" s="40" t="s">
        <v>122</v>
      </c>
      <c r="B106" s="50" t="s">
        <v>54</v>
      </c>
      <c r="C106" s="41">
        <v>942</v>
      </c>
      <c r="D106" s="31" t="s">
        <v>11</v>
      </c>
      <c r="E106" s="31" t="s">
        <v>55</v>
      </c>
      <c r="F106" s="31"/>
      <c r="G106" s="45">
        <f>G107</f>
        <v>659</v>
      </c>
      <c r="H106" s="33">
        <f>H107</f>
        <v>659</v>
      </c>
      <c r="I106" s="32">
        <f>I107</f>
        <v>100</v>
      </c>
    </row>
    <row r="107" spans="1:9" s="3" customFormat="1" ht="22.5" customHeight="1">
      <c r="A107" s="29"/>
      <c r="B107" s="58" t="s">
        <v>135</v>
      </c>
      <c r="C107" s="17">
        <v>942</v>
      </c>
      <c r="D107" s="30" t="s">
        <v>11</v>
      </c>
      <c r="E107" s="31" t="s">
        <v>55</v>
      </c>
      <c r="F107" s="31" t="s">
        <v>136</v>
      </c>
      <c r="G107" s="33">
        <v>659</v>
      </c>
      <c r="H107" s="33">
        <v>659</v>
      </c>
      <c r="I107" s="32">
        <f>H107*100/G107</f>
        <v>100</v>
      </c>
    </row>
    <row r="108" spans="1:9" s="3" customFormat="1" ht="21.75" customHeight="1">
      <c r="A108" s="49" t="s">
        <v>185</v>
      </c>
      <c r="B108" s="58" t="s">
        <v>239</v>
      </c>
      <c r="C108" s="17">
        <v>942</v>
      </c>
      <c r="D108" s="31" t="s">
        <v>11</v>
      </c>
      <c r="E108" s="31" t="s">
        <v>238</v>
      </c>
      <c r="F108" s="31"/>
      <c r="G108" s="45">
        <f>G109</f>
        <v>753.5</v>
      </c>
      <c r="H108" s="45">
        <f>H109</f>
        <v>739</v>
      </c>
      <c r="I108" s="43">
        <f>I109</f>
        <v>98.07564698075647</v>
      </c>
    </row>
    <row r="109" spans="1:9" s="3" customFormat="1" ht="22.5" customHeight="1">
      <c r="A109" s="49"/>
      <c r="B109" s="58" t="s">
        <v>135</v>
      </c>
      <c r="C109" s="17">
        <v>942</v>
      </c>
      <c r="D109" s="55" t="s">
        <v>11</v>
      </c>
      <c r="E109" s="31" t="s">
        <v>238</v>
      </c>
      <c r="F109" s="31" t="s">
        <v>136</v>
      </c>
      <c r="G109" s="62">
        <v>753.5</v>
      </c>
      <c r="H109" s="45">
        <v>739</v>
      </c>
      <c r="I109" s="43">
        <f>H109*100/G109</f>
        <v>98.07564698075647</v>
      </c>
    </row>
    <row r="110" spans="1:9" s="3" customFormat="1" ht="12" customHeight="1">
      <c r="A110" s="11" t="s">
        <v>186</v>
      </c>
      <c r="B110" s="34" t="s">
        <v>94</v>
      </c>
      <c r="C110" s="59">
        <v>942</v>
      </c>
      <c r="D110" s="24" t="s">
        <v>95</v>
      </c>
      <c r="E110" s="24"/>
      <c r="F110" s="24"/>
      <c r="G110" s="57">
        <f>G113+G119+G111+G115+G117</f>
        <v>368</v>
      </c>
      <c r="H110" s="57">
        <f>H111+H113+H119+H115+H117</f>
        <v>366.79999999999995</v>
      </c>
      <c r="I110" s="10">
        <f>H110*100/G110</f>
        <v>99.67391304347824</v>
      </c>
    </row>
    <row r="111" spans="1:9" s="3" customFormat="1" ht="36" customHeight="1">
      <c r="A111" s="49" t="s">
        <v>187</v>
      </c>
      <c r="B111" s="58" t="s">
        <v>177</v>
      </c>
      <c r="C111" s="17">
        <v>942</v>
      </c>
      <c r="D111" s="31" t="s">
        <v>95</v>
      </c>
      <c r="E111" s="55" t="s">
        <v>92</v>
      </c>
      <c r="F111" s="31"/>
      <c r="G111" s="62">
        <f>G112</f>
        <v>60</v>
      </c>
      <c r="H111" s="45">
        <f>H112</f>
        <v>59.7</v>
      </c>
      <c r="I111" s="43">
        <f>I112</f>
        <v>99.5</v>
      </c>
    </row>
    <row r="112" spans="1:9" s="3" customFormat="1" ht="24.75" customHeight="1">
      <c r="A112" s="49"/>
      <c r="B112" s="58" t="s">
        <v>135</v>
      </c>
      <c r="C112" s="17">
        <v>942</v>
      </c>
      <c r="D112" s="31" t="s">
        <v>95</v>
      </c>
      <c r="E112" s="55" t="s">
        <v>92</v>
      </c>
      <c r="F112" s="31" t="s">
        <v>136</v>
      </c>
      <c r="G112" s="62">
        <v>60</v>
      </c>
      <c r="H112" s="45">
        <v>59.7</v>
      </c>
      <c r="I112" s="43">
        <f>H112*100/G112</f>
        <v>99.5</v>
      </c>
    </row>
    <row r="113" spans="1:9" s="3" customFormat="1" ht="26.25" customHeight="1">
      <c r="A113" s="49" t="s">
        <v>188</v>
      </c>
      <c r="B113" s="58" t="s">
        <v>178</v>
      </c>
      <c r="C113" s="17">
        <v>942</v>
      </c>
      <c r="D113" s="55" t="s">
        <v>95</v>
      </c>
      <c r="E113" s="55" t="s">
        <v>93</v>
      </c>
      <c r="F113" s="31"/>
      <c r="G113" s="62">
        <f>G114</f>
        <v>90</v>
      </c>
      <c r="H113" s="45">
        <f>H114</f>
        <v>89.5</v>
      </c>
      <c r="I113" s="43">
        <f>I114</f>
        <v>99.44444444444444</v>
      </c>
    </row>
    <row r="114" spans="1:9" s="3" customFormat="1" ht="22.5" customHeight="1">
      <c r="A114" s="49"/>
      <c r="B114" s="58" t="s">
        <v>135</v>
      </c>
      <c r="C114" s="17">
        <v>942</v>
      </c>
      <c r="D114" s="55" t="s">
        <v>95</v>
      </c>
      <c r="E114" s="55" t="s">
        <v>93</v>
      </c>
      <c r="F114" s="31" t="s">
        <v>136</v>
      </c>
      <c r="G114" s="62">
        <v>90</v>
      </c>
      <c r="H114" s="45">
        <v>89.5</v>
      </c>
      <c r="I114" s="43">
        <f>H114*100/G114</f>
        <v>99.44444444444444</v>
      </c>
    </row>
    <row r="115" spans="1:9" s="3" customFormat="1" ht="36.75" customHeight="1">
      <c r="A115" s="49" t="s">
        <v>189</v>
      </c>
      <c r="B115" s="96" t="s">
        <v>222</v>
      </c>
      <c r="C115" s="17">
        <v>942</v>
      </c>
      <c r="D115" s="55" t="s">
        <v>95</v>
      </c>
      <c r="E115" s="55" t="s">
        <v>223</v>
      </c>
      <c r="F115" s="31"/>
      <c r="G115" s="62">
        <f>G116</f>
        <v>64</v>
      </c>
      <c r="H115" s="45">
        <f>H116</f>
        <v>64</v>
      </c>
      <c r="I115" s="43">
        <f>H115*100/G115</f>
        <v>100</v>
      </c>
    </row>
    <row r="116" spans="1:9" s="3" customFormat="1" ht="22.5" customHeight="1">
      <c r="A116" s="49"/>
      <c r="B116" s="58" t="s">
        <v>135</v>
      </c>
      <c r="C116" s="17">
        <v>942</v>
      </c>
      <c r="D116" s="31" t="s">
        <v>95</v>
      </c>
      <c r="E116" s="55" t="s">
        <v>223</v>
      </c>
      <c r="F116" s="31" t="s">
        <v>136</v>
      </c>
      <c r="G116" s="62">
        <v>64</v>
      </c>
      <c r="H116" s="45">
        <v>64</v>
      </c>
      <c r="I116" s="43">
        <f>I117</f>
        <v>100</v>
      </c>
    </row>
    <row r="117" spans="1:9" s="3" customFormat="1" ht="36" customHeight="1">
      <c r="A117" s="49" t="s">
        <v>240</v>
      </c>
      <c r="B117" s="96" t="s">
        <v>224</v>
      </c>
      <c r="C117" s="17">
        <v>942</v>
      </c>
      <c r="D117" s="55" t="s">
        <v>95</v>
      </c>
      <c r="E117" s="55" t="s">
        <v>225</v>
      </c>
      <c r="F117" s="31"/>
      <c r="G117" s="62">
        <f>G118</f>
        <v>64</v>
      </c>
      <c r="H117" s="45">
        <f>H118</f>
        <v>64</v>
      </c>
      <c r="I117" s="43">
        <f>I118</f>
        <v>100</v>
      </c>
    </row>
    <row r="118" spans="1:9" s="3" customFormat="1" ht="22.5" customHeight="1">
      <c r="A118" s="49"/>
      <c r="B118" s="58" t="s">
        <v>135</v>
      </c>
      <c r="C118" s="17">
        <v>942</v>
      </c>
      <c r="D118" s="31" t="s">
        <v>95</v>
      </c>
      <c r="E118" s="55" t="s">
        <v>225</v>
      </c>
      <c r="F118" s="31" t="s">
        <v>136</v>
      </c>
      <c r="G118" s="62">
        <v>64</v>
      </c>
      <c r="H118" s="45">
        <v>64</v>
      </c>
      <c r="I118" s="43">
        <f>H118*100/G118</f>
        <v>100</v>
      </c>
    </row>
    <row r="119" spans="1:9" s="3" customFormat="1" ht="60" customHeight="1">
      <c r="A119" s="49" t="s">
        <v>241</v>
      </c>
      <c r="B119" s="58" t="s">
        <v>179</v>
      </c>
      <c r="C119" s="17">
        <v>942</v>
      </c>
      <c r="D119" s="55" t="s">
        <v>95</v>
      </c>
      <c r="E119" s="55" t="s">
        <v>180</v>
      </c>
      <c r="F119" s="31"/>
      <c r="G119" s="62">
        <f>G120</f>
        <v>90</v>
      </c>
      <c r="H119" s="45">
        <f>H120</f>
        <v>89.6</v>
      </c>
      <c r="I119" s="43">
        <f>I120</f>
        <v>99.55555555555556</v>
      </c>
    </row>
    <row r="120" spans="1:9" s="3" customFormat="1" ht="23.25" customHeight="1">
      <c r="A120" s="49"/>
      <c r="B120" s="58" t="s">
        <v>135</v>
      </c>
      <c r="C120" s="17">
        <v>942</v>
      </c>
      <c r="D120" s="55" t="s">
        <v>95</v>
      </c>
      <c r="E120" s="55" t="s">
        <v>180</v>
      </c>
      <c r="F120" s="31" t="s">
        <v>136</v>
      </c>
      <c r="G120" s="62">
        <v>90</v>
      </c>
      <c r="H120" s="45">
        <v>89.6</v>
      </c>
      <c r="I120" s="43">
        <f>H120*100/G120</f>
        <v>99.55555555555556</v>
      </c>
    </row>
    <row r="121" spans="1:9" s="3" customFormat="1" ht="13.5" customHeight="1">
      <c r="A121" s="11" t="s">
        <v>190</v>
      </c>
      <c r="B121" s="34" t="s">
        <v>183</v>
      </c>
      <c r="C121" s="36">
        <v>942</v>
      </c>
      <c r="D121" s="37" t="s">
        <v>57</v>
      </c>
      <c r="E121" s="37"/>
      <c r="F121" s="37"/>
      <c r="G121" s="47">
        <f aca="true" t="shared" si="4" ref="G121:H123">G122</f>
        <v>3185.1</v>
      </c>
      <c r="H121" s="47">
        <f t="shared" si="4"/>
        <v>3185.1</v>
      </c>
      <c r="I121" s="38">
        <f>H121*100/G121</f>
        <v>100</v>
      </c>
    </row>
    <row r="122" spans="1:9" s="3" customFormat="1" ht="12.75" customHeight="1">
      <c r="A122" s="11" t="s">
        <v>64</v>
      </c>
      <c r="B122" s="34" t="s">
        <v>60</v>
      </c>
      <c r="C122" s="59">
        <v>942</v>
      </c>
      <c r="D122" s="24" t="s">
        <v>14</v>
      </c>
      <c r="E122" s="24"/>
      <c r="F122" s="24"/>
      <c r="G122" s="57">
        <f>G123+G125</f>
        <v>3185.1</v>
      </c>
      <c r="H122" s="47">
        <f>H123+H125</f>
        <v>3185.1</v>
      </c>
      <c r="I122" s="38">
        <f>I123</f>
        <v>100</v>
      </c>
    </row>
    <row r="123" spans="1:9" s="3" customFormat="1" ht="35.25" customHeight="1">
      <c r="A123" s="61" t="s">
        <v>86</v>
      </c>
      <c r="B123" s="50" t="s">
        <v>58</v>
      </c>
      <c r="C123" s="41">
        <v>942</v>
      </c>
      <c r="D123" s="31" t="s">
        <v>14</v>
      </c>
      <c r="E123" s="31" t="s">
        <v>181</v>
      </c>
      <c r="F123" s="31"/>
      <c r="G123" s="45">
        <f>G124</f>
        <v>2865.1</v>
      </c>
      <c r="H123" s="62">
        <f t="shared" si="4"/>
        <v>2865.1</v>
      </c>
      <c r="I123" s="60">
        <f>I124</f>
        <v>100</v>
      </c>
    </row>
    <row r="124" spans="1:9" s="3" customFormat="1" ht="23.25" customHeight="1">
      <c r="A124" s="61"/>
      <c r="B124" s="58" t="s">
        <v>135</v>
      </c>
      <c r="C124" s="17">
        <v>942</v>
      </c>
      <c r="D124" s="55" t="s">
        <v>14</v>
      </c>
      <c r="E124" s="55" t="s">
        <v>181</v>
      </c>
      <c r="F124" s="31" t="s">
        <v>136</v>
      </c>
      <c r="G124" s="62">
        <v>2865.1</v>
      </c>
      <c r="H124" s="62">
        <v>2865.1</v>
      </c>
      <c r="I124" s="60">
        <f>H124*100/G124</f>
        <v>100</v>
      </c>
    </row>
    <row r="125" spans="1:9" s="3" customFormat="1" ht="23.25" customHeight="1">
      <c r="A125" s="61" t="s">
        <v>242</v>
      </c>
      <c r="B125" s="58" t="s">
        <v>239</v>
      </c>
      <c r="C125" s="17">
        <v>942</v>
      </c>
      <c r="D125" s="55" t="s">
        <v>14</v>
      </c>
      <c r="E125" s="55" t="s">
        <v>238</v>
      </c>
      <c r="F125" s="30"/>
      <c r="G125" s="62">
        <f>G126</f>
        <v>320</v>
      </c>
      <c r="H125" s="62">
        <f>H126</f>
        <v>320</v>
      </c>
      <c r="I125" s="60">
        <f>I126</f>
        <v>100</v>
      </c>
    </row>
    <row r="126" spans="1:9" s="3" customFormat="1" ht="23.25" customHeight="1">
      <c r="A126" s="61"/>
      <c r="B126" s="58" t="s">
        <v>135</v>
      </c>
      <c r="C126" s="17">
        <v>942</v>
      </c>
      <c r="D126" s="55" t="s">
        <v>14</v>
      </c>
      <c r="E126" s="55" t="s">
        <v>238</v>
      </c>
      <c r="F126" s="31" t="s">
        <v>136</v>
      </c>
      <c r="G126" s="62">
        <v>320</v>
      </c>
      <c r="H126" s="62">
        <v>320</v>
      </c>
      <c r="I126" s="60">
        <f>H126*100/G126</f>
        <v>100</v>
      </c>
    </row>
    <row r="127" spans="1:9" s="3" customFormat="1" ht="11.25" customHeight="1">
      <c r="A127" s="13" t="s">
        <v>97</v>
      </c>
      <c r="B127" s="63" t="s">
        <v>65</v>
      </c>
      <c r="C127" s="28">
        <v>942</v>
      </c>
      <c r="D127" s="56" t="s">
        <v>63</v>
      </c>
      <c r="E127" s="56"/>
      <c r="F127" s="64"/>
      <c r="G127" s="47">
        <f>G131+G128</f>
        <v>6415.299999999999</v>
      </c>
      <c r="H127" s="65">
        <f>H128+H131</f>
        <v>6413.299999999999</v>
      </c>
      <c r="I127" s="38">
        <f>H127*100/G127</f>
        <v>99.96882452886068</v>
      </c>
    </row>
    <row r="128" spans="1:9" s="3" customFormat="1" ht="14.25" customHeight="1">
      <c r="A128" s="13" t="s">
        <v>99</v>
      </c>
      <c r="B128" s="63" t="s">
        <v>105</v>
      </c>
      <c r="C128" s="28">
        <v>942</v>
      </c>
      <c r="D128" s="56" t="s">
        <v>106</v>
      </c>
      <c r="E128" s="56"/>
      <c r="F128" s="64"/>
      <c r="G128" s="47">
        <f>G129</f>
        <v>489.9</v>
      </c>
      <c r="H128" s="65">
        <f>H129</f>
        <v>489.9</v>
      </c>
      <c r="I128" s="38">
        <f>H128*100/G128</f>
        <v>100</v>
      </c>
    </row>
    <row r="129" spans="1:9" s="3" customFormat="1" ht="36.75" customHeight="1">
      <c r="A129" s="66" t="s">
        <v>100</v>
      </c>
      <c r="B129" s="82" t="s">
        <v>107</v>
      </c>
      <c r="C129" s="17">
        <v>942</v>
      </c>
      <c r="D129" s="55" t="s">
        <v>106</v>
      </c>
      <c r="E129" s="55" t="s">
        <v>108</v>
      </c>
      <c r="F129" s="67"/>
      <c r="G129" s="45">
        <f>G130</f>
        <v>489.9</v>
      </c>
      <c r="H129" s="68">
        <f>H130</f>
        <v>489.9</v>
      </c>
      <c r="I129" s="83">
        <f>I130</f>
        <v>100</v>
      </c>
    </row>
    <row r="130" spans="1:9" s="3" customFormat="1" ht="12.75" customHeight="1">
      <c r="A130" s="66"/>
      <c r="B130" s="111" t="s">
        <v>244</v>
      </c>
      <c r="C130" s="17">
        <v>942</v>
      </c>
      <c r="D130" s="55" t="s">
        <v>182</v>
      </c>
      <c r="E130" s="55" t="s">
        <v>108</v>
      </c>
      <c r="F130" s="67" t="s">
        <v>243</v>
      </c>
      <c r="G130" s="45">
        <v>489.9</v>
      </c>
      <c r="H130" s="68">
        <v>489.9</v>
      </c>
      <c r="I130" s="43">
        <f>H130*100/G130</f>
        <v>100</v>
      </c>
    </row>
    <row r="131" spans="1:9" s="3" customFormat="1" ht="12" customHeight="1">
      <c r="A131" s="16" t="s">
        <v>123</v>
      </c>
      <c r="B131" s="34" t="s">
        <v>66</v>
      </c>
      <c r="C131" s="36">
        <v>942</v>
      </c>
      <c r="D131" s="37" t="s">
        <v>12</v>
      </c>
      <c r="E131" s="37"/>
      <c r="F131" s="71"/>
      <c r="G131" s="47">
        <f>G132+G136+G138</f>
        <v>5925.4</v>
      </c>
      <c r="H131" s="39">
        <f>H132+H136+H138</f>
        <v>5923.4</v>
      </c>
      <c r="I131" s="38">
        <f>H131*100/G131</f>
        <v>99.96624700442165</v>
      </c>
    </row>
    <row r="132" spans="1:9" s="3" customFormat="1" ht="36" customHeight="1">
      <c r="A132" s="40" t="s">
        <v>124</v>
      </c>
      <c r="B132" s="96" t="s">
        <v>247</v>
      </c>
      <c r="C132" s="17">
        <v>942</v>
      </c>
      <c r="D132" s="30" t="s">
        <v>12</v>
      </c>
      <c r="E132" s="30" t="s">
        <v>245</v>
      </c>
      <c r="F132" s="31"/>
      <c r="G132" s="33">
        <f>G133+G134+G135</f>
        <v>1355.3999999999999</v>
      </c>
      <c r="H132" s="33">
        <f>H133+H134+H135</f>
        <v>1353.3999999999999</v>
      </c>
      <c r="I132" s="43">
        <f>H132*100/G132</f>
        <v>99.85244208351779</v>
      </c>
    </row>
    <row r="133" spans="1:9" s="3" customFormat="1" ht="12.75" customHeight="1">
      <c r="A133" s="42"/>
      <c r="B133" s="96" t="s">
        <v>137</v>
      </c>
      <c r="C133" s="41">
        <v>942</v>
      </c>
      <c r="D133" s="31" t="s">
        <v>12</v>
      </c>
      <c r="E133" s="31" t="s">
        <v>245</v>
      </c>
      <c r="F133" s="31" t="s">
        <v>130</v>
      </c>
      <c r="G133" s="45">
        <v>1258.6</v>
      </c>
      <c r="H133" s="31" t="s">
        <v>251</v>
      </c>
      <c r="I133" s="43">
        <f>H133*100/G133</f>
        <v>99.8490386143334</v>
      </c>
    </row>
    <row r="134" spans="1:9" s="3" customFormat="1" ht="23.25" customHeight="1">
      <c r="A134" s="42"/>
      <c r="B134" s="96" t="s">
        <v>246</v>
      </c>
      <c r="C134" s="41">
        <v>942</v>
      </c>
      <c r="D134" s="31" t="s">
        <v>12</v>
      </c>
      <c r="E134" s="31" t="s">
        <v>245</v>
      </c>
      <c r="F134" s="31" t="s">
        <v>248</v>
      </c>
      <c r="G134" s="33">
        <v>0.6</v>
      </c>
      <c r="H134" s="30" t="s">
        <v>250</v>
      </c>
      <c r="I134" s="32">
        <f>H134*100/G134</f>
        <v>100</v>
      </c>
    </row>
    <row r="135" spans="1:9" s="3" customFormat="1" ht="23.25" customHeight="1">
      <c r="A135" s="42"/>
      <c r="B135" s="96" t="s">
        <v>135</v>
      </c>
      <c r="C135" s="41">
        <v>942</v>
      </c>
      <c r="D135" s="31" t="s">
        <v>12</v>
      </c>
      <c r="E135" s="31" t="s">
        <v>245</v>
      </c>
      <c r="F135" s="31" t="s">
        <v>136</v>
      </c>
      <c r="G135" s="33">
        <v>96.2</v>
      </c>
      <c r="H135" s="33">
        <v>96.1</v>
      </c>
      <c r="I135" s="32">
        <f>H135*100/G135</f>
        <v>99.89604989604989</v>
      </c>
    </row>
    <row r="136" spans="1:9" s="3" customFormat="1" ht="36" customHeight="1">
      <c r="A136" s="42" t="s">
        <v>125</v>
      </c>
      <c r="B136" s="112" t="s">
        <v>252</v>
      </c>
      <c r="C136" s="17">
        <v>942</v>
      </c>
      <c r="D136" s="31" t="s">
        <v>12</v>
      </c>
      <c r="E136" s="31" t="s">
        <v>253</v>
      </c>
      <c r="F136" s="30"/>
      <c r="G136" s="33">
        <f>G137</f>
        <v>3435.1</v>
      </c>
      <c r="H136" s="33" t="str">
        <f>H137</f>
        <v>3435,1</v>
      </c>
      <c r="I136" s="32">
        <v>100</v>
      </c>
    </row>
    <row r="137" spans="1:9" s="3" customFormat="1" ht="24.75" customHeight="1">
      <c r="A137" s="42"/>
      <c r="B137" s="111" t="s">
        <v>254</v>
      </c>
      <c r="C137" s="17">
        <v>942</v>
      </c>
      <c r="D137" s="31" t="s">
        <v>12</v>
      </c>
      <c r="E137" s="31" t="s">
        <v>253</v>
      </c>
      <c r="F137" s="31" t="s">
        <v>255</v>
      </c>
      <c r="G137" s="45">
        <v>3435.1</v>
      </c>
      <c r="H137" s="31" t="s">
        <v>261</v>
      </c>
      <c r="I137" s="43">
        <f>H137*100/G137</f>
        <v>100</v>
      </c>
    </row>
    <row r="138" spans="1:9" s="3" customFormat="1" ht="36" customHeight="1">
      <c r="A138" s="66" t="s">
        <v>126</v>
      </c>
      <c r="B138" s="114" t="s">
        <v>256</v>
      </c>
      <c r="C138" s="41">
        <v>942</v>
      </c>
      <c r="D138" s="31" t="s">
        <v>12</v>
      </c>
      <c r="E138" s="31" t="s">
        <v>257</v>
      </c>
      <c r="F138" s="31"/>
      <c r="G138" s="62">
        <f>G139</f>
        <v>1134.9</v>
      </c>
      <c r="H138" s="62" t="str">
        <f>H139</f>
        <v>1134,9</v>
      </c>
      <c r="I138" s="60">
        <f>I139</f>
        <v>100</v>
      </c>
    </row>
    <row r="139" spans="1:9" s="3" customFormat="1" ht="12" customHeight="1">
      <c r="A139" s="42"/>
      <c r="B139" s="58" t="s">
        <v>259</v>
      </c>
      <c r="C139" s="113">
        <v>942</v>
      </c>
      <c r="D139" s="85" t="s">
        <v>12</v>
      </c>
      <c r="E139" s="85" t="s">
        <v>257</v>
      </c>
      <c r="F139" s="85" t="s">
        <v>258</v>
      </c>
      <c r="G139" s="45">
        <v>1134.9</v>
      </c>
      <c r="H139" s="31" t="s">
        <v>260</v>
      </c>
      <c r="I139" s="43">
        <f>H139*100/G139</f>
        <v>100</v>
      </c>
    </row>
    <row r="140" spans="1:9" s="3" customFormat="1" ht="12" customHeight="1">
      <c r="A140" s="51">
        <v>1</v>
      </c>
      <c r="B140" s="51">
        <v>2</v>
      </c>
      <c r="C140" s="51">
        <v>3</v>
      </c>
      <c r="D140" s="77">
        <v>4</v>
      </c>
      <c r="E140" s="77">
        <v>5</v>
      </c>
      <c r="F140" s="51">
        <v>6</v>
      </c>
      <c r="G140" s="51">
        <v>7</v>
      </c>
      <c r="H140" s="51">
        <v>8</v>
      </c>
      <c r="I140" s="51">
        <v>9</v>
      </c>
    </row>
    <row r="141" spans="1:9" s="3" customFormat="1" ht="13.5" customHeight="1">
      <c r="A141" s="13" t="s">
        <v>127</v>
      </c>
      <c r="B141" s="34" t="s">
        <v>98</v>
      </c>
      <c r="C141" s="28">
        <v>942</v>
      </c>
      <c r="D141" s="56" t="s">
        <v>101</v>
      </c>
      <c r="E141" s="56"/>
      <c r="F141" s="37"/>
      <c r="G141" s="70">
        <f aca="true" t="shared" si="5" ref="G141:H143">G142</f>
        <v>527</v>
      </c>
      <c r="H141" s="70">
        <f t="shared" si="5"/>
        <v>527</v>
      </c>
      <c r="I141" s="69">
        <f>H141*100/G141</f>
        <v>100</v>
      </c>
    </row>
    <row r="142" spans="1:9" s="3" customFormat="1" ht="15" customHeight="1">
      <c r="A142" s="12" t="s">
        <v>128</v>
      </c>
      <c r="B142" s="34" t="s">
        <v>62</v>
      </c>
      <c r="C142" s="28">
        <v>942</v>
      </c>
      <c r="D142" s="56" t="s">
        <v>96</v>
      </c>
      <c r="E142" s="56"/>
      <c r="F142" s="71"/>
      <c r="G142" s="70">
        <f t="shared" si="5"/>
        <v>527</v>
      </c>
      <c r="H142" s="72">
        <f t="shared" si="5"/>
        <v>527</v>
      </c>
      <c r="I142" s="69">
        <f>I143</f>
        <v>100</v>
      </c>
    </row>
    <row r="143" spans="1:9" s="3" customFormat="1" ht="22.5" customHeight="1">
      <c r="A143" s="61" t="s">
        <v>129</v>
      </c>
      <c r="B143" s="58" t="s">
        <v>103</v>
      </c>
      <c r="C143" s="17">
        <v>942</v>
      </c>
      <c r="D143" s="55" t="s">
        <v>96</v>
      </c>
      <c r="E143" s="55" t="s">
        <v>102</v>
      </c>
      <c r="F143" s="73"/>
      <c r="G143" s="62">
        <f>G144</f>
        <v>527</v>
      </c>
      <c r="H143" s="74">
        <f t="shared" si="5"/>
        <v>527</v>
      </c>
      <c r="I143" s="60">
        <f>I144</f>
        <v>100</v>
      </c>
    </row>
    <row r="144" spans="1:9" s="3" customFormat="1" ht="25.5" customHeight="1">
      <c r="A144" s="61"/>
      <c r="B144" s="58" t="s">
        <v>135</v>
      </c>
      <c r="C144" s="17">
        <v>942</v>
      </c>
      <c r="D144" s="55" t="s">
        <v>96</v>
      </c>
      <c r="E144" s="55" t="s">
        <v>102</v>
      </c>
      <c r="F144" s="31" t="s">
        <v>136</v>
      </c>
      <c r="G144" s="62">
        <v>527</v>
      </c>
      <c r="H144" s="74">
        <v>527</v>
      </c>
      <c r="I144" s="60">
        <f>H144*100/G144</f>
        <v>100</v>
      </c>
    </row>
    <row r="145" spans="1:9" s="3" customFormat="1" ht="25.5" customHeight="1">
      <c r="A145" s="100" t="s">
        <v>210</v>
      </c>
      <c r="B145" s="34" t="s">
        <v>262</v>
      </c>
      <c r="C145" s="59">
        <v>980</v>
      </c>
      <c r="D145" s="24"/>
      <c r="E145" s="24"/>
      <c r="F145" s="21"/>
      <c r="G145" s="23" t="str">
        <f>G146</f>
        <v>3076,7</v>
      </c>
      <c r="H145" s="115">
        <f>H146</f>
        <v>3076.7</v>
      </c>
      <c r="I145" s="22">
        <f>I146</f>
        <v>100</v>
      </c>
    </row>
    <row r="146" spans="1:9" s="3" customFormat="1" ht="25.5" customHeight="1">
      <c r="A146" s="100" t="s">
        <v>267</v>
      </c>
      <c r="B146" s="63" t="s">
        <v>263</v>
      </c>
      <c r="C146" s="20">
        <v>980</v>
      </c>
      <c r="D146" s="52" t="s">
        <v>264</v>
      </c>
      <c r="E146" s="52"/>
      <c r="F146" s="21"/>
      <c r="G146" s="23" t="str">
        <f>G147</f>
        <v>3076,7</v>
      </c>
      <c r="H146" s="115">
        <f>H148</f>
        <v>3076.7</v>
      </c>
      <c r="I146" s="22">
        <f>I147</f>
        <v>100</v>
      </c>
    </row>
    <row r="147" spans="1:9" s="3" customFormat="1" ht="25.5" customHeight="1">
      <c r="A147" s="61" t="s">
        <v>268</v>
      </c>
      <c r="B147" s="96" t="s">
        <v>265</v>
      </c>
      <c r="C147" s="41">
        <v>980</v>
      </c>
      <c r="D147" s="31" t="s">
        <v>264</v>
      </c>
      <c r="E147" s="31" t="s">
        <v>266</v>
      </c>
      <c r="F147" s="55"/>
      <c r="G147" s="62" t="str">
        <f>G148</f>
        <v>3076,7</v>
      </c>
      <c r="H147" s="74">
        <f>H148</f>
        <v>3076.7</v>
      </c>
      <c r="I147" s="60">
        <f>I148</f>
        <v>100</v>
      </c>
    </row>
    <row r="148" spans="1:9" s="3" customFormat="1" ht="11.25" customHeight="1">
      <c r="A148" s="61"/>
      <c r="B148" s="96" t="s">
        <v>269</v>
      </c>
      <c r="C148" s="17">
        <v>980</v>
      </c>
      <c r="D148" s="31" t="s">
        <v>264</v>
      </c>
      <c r="E148" s="31" t="s">
        <v>266</v>
      </c>
      <c r="F148" s="31" t="s">
        <v>136</v>
      </c>
      <c r="G148" s="55" t="s">
        <v>270</v>
      </c>
      <c r="H148" s="74">
        <v>3076.7</v>
      </c>
      <c r="I148" s="60">
        <f>H148*100/G148</f>
        <v>100</v>
      </c>
    </row>
    <row r="149" spans="1:9" ht="12.75" customHeight="1">
      <c r="A149" s="12"/>
      <c r="B149" s="75" t="s">
        <v>4</v>
      </c>
      <c r="C149" s="20"/>
      <c r="D149" s="56"/>
      <c r="E149" s="56"/>
      <c r="F149" s="56"/>
      <c r="G149" s="70">
        <f>G5+G19+G145</f>
        <v>120411.79999999999</v>
      </c>
      <c r="H149" s="70">
        <f>H5+H19+H145</f>
        <v>119287.7</v>
      </c>
      <c r="I149" s="76">
        <f>H149*100/G149</f>
        <v>99.06645361999406</v>
      </c>
    </row>
    <row r="151" spans="1:9" ht="17.25" customHeight="1">
      <c r="A151" s="1"/>
      <c r="B151" s="1"/>
      <c r="C151" s="1"/>
      <c r="D151" s="1"/>
      <c r="E151" s="1"/>
      <c r="F151" s="1"/>
      <c r="G151" s="1"/>
      <c r="H151" s="14"/>
      <c r="I151" s="15"/>
    </row>
    <row r="152" spans="1:8" ht="27.75" customHeight="1">
      <c r="A152" s="1"/>
      <c r="B152" s="1"/>
      <c r="C152" s="1"/>
      <c r="D152" s="1"/>
      <c r="E152" s="1"/>
      <c r="F152" s="1"/>
      <c r="G152" s="1"/>
      <c r="H152" s="1"/>
    </row>
    <row r="153" spans="1:8" ht="13.5" customHeight="1">
      <c r="A153" s="1"/>
      <c r="B153" s="1"/>
      <c r="C153" s="1"/>
      <c r="D153" s="1"/>
      <c r="E153" s="1"/>
      <c r="F153" s="1"/>
      <c r="G153" s="1"/>
      <c r="H153" s="1"/>
    </row>
    <row r="154" spans="1:8" ht="13.5" customHeight="1">
      <c r="A154" s="1"/>
      <c r="B154" s="1"/>
      <c r="C154" s="1"/>
      <c r="D154" s="1"/>
      <c r="E154" s="1"/>
      <c r="F154" s="1"/>
      <c r="G154" s="1"/>
      <c r="H154" s="1"/>
    </row>
    <row r="155" spans="1:8" ht="27.75" customHeight="1">
      <c r="A155" s="1"/>
      <c r="B155" s="1"/>
      <c r="C155" s="1"/>
      <c r="D155" s="1"/>
      <c r="E155" s="1"/>
      <c r="F155" s="1"/>
      <c r="G155" s="1"/>
      <c r="H155" s="1"/>
    </row>
    <row r="156" ht="15" customHeight="1"/>
    <row r="157" ht="15" customHeight="1"/>
    <row r="158" spans="1:9" s="2" customFormat="1" ht="15" customHeight="1">
      <c r="A158"/>
      <c r="B158"/>
      <c r="C158"/>
      <c r="D158"/>
      <c r="E158"/>
      <c r="F158"/>
      <c r="G158"/>
      <c r="H158"/>
      <c r="I158"/>
    </row>
  </sheetData>
  <sheetProtection/>
  <mergeCells count="2">
    <mergeCell ref="A2:I2"/>
    <mergeCell ref="E1:I1"/>
  </mergeCells>
  <hyperlinks>
    <hyperlink ref="B82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2015-03-16T13:25:57Z</cp:lastPrinted>
  <dcterms:created xsi:type="dcterms:W3CDTF">2000-01-14T06:48:01Z</dcterms:created>
  <dcterms:modified xsi:type="dcterms:W3CDTF">2015-03-16T13:27:00Z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